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Решение об исполнении бюджета за 2024 год\2025 год\"/>
    </mc:Choice>
  </mc:AlternateContent>
  <bookViews>
    <workbookView xWindow="0" yWindow="0" windowWidth="28665" windowHeight="12360" tabRatio="155"/>
  </bookViews>
  <sheets>
    <sheet name="приложение 3" sheetId="1" r:id="rId1"/>
  </sheets>
  <definedNames>
    <definedName name="_Hlk145325621" localSheetId="0">'приложение 3'!$B$121</definedName>
  </definedNames>
  <calcPr calcId="152511"/>
</workbook>
</file>

<file path=xl/calcChain.xml><?xml version="1.0" encoding="utf-8"?>
<calcChain xmlns="http://schemas.openxmlformats.org/spreadsheetml/2006/main">
  <c r="D129" i="1" l="1"/>
  <c r="D12" i="1" l="1"/>
  <c r="D11" i="1" s="1"/>
  <c r="D10" i="1" s="1"/>
  <c r="D123" i="1"/>
  <c r="D122" i="1" s="1"/>
  <c r="D96" i="1"/>
  <c r="D77" i="1" s="1"/>
  <c r="D65" i="1"/>
  <c r="D64" i="1" s="1"/>
  <c r="D60" i="1" s="1"/>
  <c r="D54" i="1"/>
  <c r="D33" i="1"/>
  <c r="D22" i="1"/>
  <c r="D32" i="1"/>
  <c r="D44" i="1"/>
  <c r="D47" i="1"/>
  <c r="D48" i="1"/>
  <c r="D67" i="1"/>
  <c r="D73" i="1"/>
  <c r="D88" i="1"/>
  <c r="D94" i="1"/>
  <c r="D98" i="1"/>
  <c r="D112" i="1"/>
  <c r="D146" i="1"/>
  <c r="D223" i="1"/>
  <c r="D236" i="1" l="1"/>
  <c r="D169" i="1"/>
  <c r="D170" i="1"/>
  <c r="C69" i="1" l="1"/>
  <c r="C62" i="1"/>
  <c r="C12" i="1" l="1"/>
  <c r="C127" i="1" l="1"/>
  <c r="C130" i="1" l="1"/>
  <c r="C26" i="1" l="1"/>
  <c r="C142" i="1" l="1"/>
  <c r="C138" i="1" l="1"/>
  <c r="C226" i="1" l="1"/>
  <c r="C234" i="1" l="1"/>
  <c r="C136" i="1" l="1"/>
  <c r="C170" i="1" l="1"/>
  <c r="C30" i="1" l="1"/>
  <c r="C140" i="1" l="1"/>
  <c r="C163" i="1" l="1"/>
  <c r="C151" i="1"/>
  <c r="C116" i="1" l="1"/>
  <c r="C24" i="1" l="1"/>
  <c r="C28" i="1"/>
  <c r="C228" i="1" l="1"/>
  <c r="C233" i="1" l="1"/>
  <c r="C108" i="1" l="1"/>
  <c r="C107" i="1" s="1"/>
  <c r="C65" i="1" l="1"/>
  <c r="C64" i="1" s="1"/>
  <c r="C71" i="1"/>
  <c r="C68" i="1" s="1"/>
  <c r="C92" i="1" l="1"/>
  <c r="C74" i="1" l="1"/>
  <c r="C100" i="1" l="1"/>
  <c r="C105" i="1" l="1"/>
  <c r="C224" i="1" l="1"/>
  <c r="C223" i="1" s="1"/>
  <c r="C146" i="1" l="1"/>
  <c r="C157" i="1" l="1"/>
  <c r="C115" i="1" l="1"/>
  <c r="C110" i="1" l="1"/>
  <c r="C103" i="1" l="1"/>
  <c r="C102" i="1" s="1"/>
  <c r="C84" i="1" l="1"/>
  <c r="C231" i="1" l="1"/>
  <c r="C230" i="1" s="1"/>
  <c r="C132" i="1" l="1"/>
  <c r="C161" i="1" l="1"/>
  <c r="C167" i="1" l="1"/>
  <c r="C134" i="1" l="1"/>
  <c r="C129" i="1" s="1"/>
  <c r="C169" i="1" l="1"/>
  <c r="C165" i="1" l="1"/>
  <c r="C148" i="1" s="1"/>
  <c r="C94" i="1" l="1"/>
  <c r="C73" i="1" l="1"/>
  <c r="C67" i="1" s="1"/>
  <c r="C98" i="1" l="1"/>
  <c r="C96" i="1"/>
  <c r="C90" i="1"/>
  <c r="C88" i="1"/>
  <c r="C86" i="1"/>
  <c r="C82" i="1"/>
  <c r="C80" i="1"/>
  <c r="C78" i="1"/>
  <c r="C77" i="1" l="1"/>
  <c r="C58" i="1"/>
  <c r="C49" i="1" l="1"/>
  <c r="C55" i="1" l="1"/>
  <c r="C54" i="1" s="1"/>
  <c r="C125" i="1"/>
  <c r="C124" i="1" s="1"/>
  <c r="C123" i="1" s="1"/>
  <c r="C122" i="1" s="1"/>
  <c r="C112" i="1"/>
  <c r="C61" i="1"/>
  <c r="C60" i="1" s="1"/>
  <c r="C52" i="1"/>
  <c r="C45" i="1"/>
  <c r="C44" i="1" s="1"/>
  <c r="C38" i="1"/>
  <c r="C40" i="1"/>
  <c r="C42" i="1"/>
  <c r="C34" i="1"/>
  <c r="C36" i="1"/>
  <c r="C23" i="1"/>
  <c r="C22" i="1" s="1"/>
  <c r="C11" i="1"/>
  <c r="C33" i="1" l="1"/>
  <c r="C32" i="1" s="1"/>
  <c r="C48" i="1"/>
  <c r="C47" i="1" s="1"/>
  <c r="C10" i="1" l="1"/>
  <c r="C236" i="1" s="1"/>
</calcChain>
</file>

<file path=xl/sharedStrings.xml><?xml version="1.0" encoding="utf-8"?>
<sst xmlns="http://schemas.openxmlformats.org/spreadsheetml/2006/main" count="379" uniqueCount="358">
  <si>
    <t>1 00 00000 00 0000 000</t>
  </si>
  <si>
    <t>Наименование доходов</t>
  </si>
  <si>
    <t>Коды бюджетной классификации</t>
  </si>
  <si>
    <t>1 01 00000 00 0000 000</t>
  </si>
  <si>
    <t>1 01 02000 01 0000 110</t>
  </si>
  <si>
    <t>1 01 02010 01 0000 110</t>
  </si>
  <si>
    <t>1 01 02020 01 0000 110</t>
  </si>
  <si>
    <t>1 01 02030 01 0000 110</t>
  </si>
  <si>
    <t>1 03 02000 01 0000 110</t>
  </si>
  <si>
    <t>1 03 02230 01 0000 110</t>
  </si>
  <si>
    <t>1 03 02240 01 0000 110</t>
  </si>
  <si>
    <t>1 03 02250 01 0000 110</t>
  </si>
  <si>
    <t>1 03 02260 01 0000 110</t>
  </si>
  <si>
    <t>1 05 00000 00 0000 000</t>
  </si>
  <si>
    <t>1 05 01000 00 0000 110</t>
  </si>
  <si>
    <t>1 05 01010 01 0000 110</t>
  </si>
  <si>
    <t>1 05 01011 01 0000 110</t>
  </si>
  <si>
    <t>1 05 01020 01 0000 110</t>
  </si>
  <si>
    <t>1 05 01021 01 0000 110</t>
  </si>
  <si>
    <t>Налоговые и неналоговые доходы</t>
  </si>
  <si>
    <t>Налоги на прибыль, доходы</t>
  </si>
  <si>
    <t>Налог на доходы физических лиц</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</si>
  <si>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</si>
  <si>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Акцизы по подакцизным товарам (продукции), производимым на территории Российской Федерации</t>
  </si>
  <si>
    <t xml:space="preserve">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</si>
  <si>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</si>
  <si>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</si>
  <si>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</si>
  <si>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</si>
  <si>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</si>
  <si>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 xml:space="preserve">Налог, взимаемый с налогоплательщиков, выбравших в качестве объекта налогообложения доходы, уменьшенные на величину расходов </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</si>
  <si>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</si>
  <si>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1 05 02000 02 0000 110</t>
  </si>
  <si>
    <t>1 05 02010 02 0000 110</t>
  </si>
  <si>
    <t>1 05 03000 01 0000 110</t>
  </si>
  <si>
    <t>1 05 03010 01 0000 110</t>
  </si>
  <si>
    <t>1 05 04000  02 0000 110</t>
  </si>
  <si>
    <t>1 05 04020  02 0000 110</t>
  </si>
  <si>
    <t>1 08 00000 00 0000 000</t>
  </si>
  <si>
    <t>1 08 03000 01 0000 110</t>
  </si>
  <si>
    <t>1 08 03010 01 0000 110</t>
  </si>
  <si>
    <t>1 11 00000 00 0000 000</t>
  </si>
  <si>
    <t>1 11 05000 00 0000 120</t>
  </si>
  <si>
    <t>1 11 05010 00 0000 120</t>
  </si>
  <si>
    <t>1 11 05013 05 0000 120</t>
  </si>
  <si>
    <t>1 11 05013 13  0000 120</t>
  </si>
  <si>
    <t>1 11 05030 00 0000 120</t>
  </si>
  <si>
    <t>1 12 00000 00 0000 000</t>
  </si>
  <si>
    <t>1 12 01000 01 0000 120</t>
  </si>
  <si>
    <t>1 12 01010 01 0000 120</t>
  </si>
  <si>
    <t>1 12 01030 01 0000 120</t>
  </si>
  <si>
    <t>1 12 01040 01 0000 120</t>
  </si>
  <si>
    <t>1 13 00000 00 0000 000</t>
  </si>
  <si>
    <t>1 13 01000 00 0000 130</t>
  </si>
  <si>
    <t>1 13 01990 00 0000 130</t>
  </si>
  <si>
    <t>1 13 01995 05 0000 130</t>
  </si>
  <si>
    <t>1 14 00000 00 0000 000</t>
  </si>
  <si>
    <t>1 16  00000  00 0000 000</t>
  </si>
  <si>
    <t>1 17 00000 00 0000 000</t>
  </si>
  <si>
    <t>2 00 00000 00 0000 000</t>
  </si>
  <si>
    <t>2 02 00000 00 0000 000</t>
  </si>
  <si>
    <t>Единый налог на вмененный доход для отдельных видов деятельности</t>
  </si>
  <si>
    <t>Единый сельскохозяйственный налог</t>
  </si>
  <si>
    <t xml:space="preserve">Налог, взимаемый в связи с применением патентной системы налогообложения </t>
  </si>
  <si>
    <t>Налог, взимаемый в связи с применением патентной системы налогообложения, зачисляемый в бюджеты муниципальных районов</t>
  </si>
  <si>
    <t xml:space="preserve">Государственная пошлина </t>
  </si>
  <si>
    <t xml:space="preserve">Государственная пошлина по делам, рассматриваемым в судах общей юрисдикции, мировыми судьями </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</si>
  <si>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</si>
  <si>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Доходы от использования имущества, находящегося в государственной и муниципальной собственности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</si>
  <si>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</si>
  <si>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</si>
  <si>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</si>
  <si>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t>
  </si>
  <si>
    <t xml:space="preserve">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 </t>
  </si>
  <si>
    <t xml:space="preserve">Платежи при пользовании природными ресурсами                        </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</si>
  <si>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</si>
  <si>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</si>
  <si>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</si>
  <si>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Плата за размещение отходов производства и потребления</t>
  </si>
  <si>
    <t>Доходы от оказания платных услуг (работ)</t>
  </si>
  <si>
    <t>Прочие доходы от оказания платных услуг (работ)</t>
  </si>
  <si>
    <t>Прочие доходы от оказания платных услуг (работ) получателями средств бюджетов муниципальных районов</t>
  </si>
  <si>
    <t>Доходы от продажи материальных и нематериальных активов</t>
  </si>
  <si>
    <t>Штрафы, санкции, возмещение ущерба</t>
  </si>
  <si>
    <t>Прочие неналоговые доходы</t>
  </si>
  <si>
    <t>Безвозмездные поступления</t>
  </si>
  <si>
    <t>Безвозмездные поступления от других бюджетов бюджетной системы Российской Федерации</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</si>
  <si>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</si>
  <si>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</si>
  <si>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Субсидии бюджетам бюджетной системы Российской Федерации (межбюджетные субсидии)</t>
  </si>
  <si>
    <t xml:space="preserve">Прочие субсидии </t>
  </si>
  <si>
    <t xml:space="preserve">Прочие субсидии бюджетам муниципальных районов </t>
  </si>
  <si>
    <t>Субвенции бюджетам бюджетной системы Российской Федерации</t>
  </si>
  <si>
    <t xml:space="preserve">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 </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</si>
  <si>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</si>
  <si>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 xml:space="preserve">Субвенции бюджетам на содержание ребенка в семье опекуна и приемной  семье, а также вознаграждение, причитающееся приемному  родителю </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</si>
  <si>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</si>
  <si>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Прочие субвенции</t>
  </si>
  <si>
    <t>Прочие субвенции бюджетам муниципальных районов</t>
  </si>
  <si>
    <t>Субвенции местным бюджетам на содержание работников, осуществляющих отдельные государственные полномочия по организации проведения мероприятий по отлову и содержанию безнадзорных животных</t>
  </si>
  <si>
    <t>Субвенции местным бюджетам на осуществление отдельных государственных полномочий по организации проведения мероприятий по отлову и содержанию безнадзорных животных</t>
  </si>
  <si>
    <t>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 расходов на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</si>
  <si>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 расходов на приобретение учебных пособий, средств обучения, игр, игрушек  (за исключением расходов на содержание зданий и оплату коммунальных услуг)</t>
  </si>
  <si>
    <t>Субвенции бюджетам муниципальных районов на осуществление отдельных государственных полномочий в сфере архивного дела</t>
  </si>
  <si>
    <t>Субвенции бюджетам муниципальных районов на содержание работников, осуществляющих переданные государственные полномочия в сфере социальной защиты населения</t>
  </si>
  <si>
    <t>Субвенции бюджетам муниципальных районов для осуществления отдельных государственных полномочий, связанных с предоставлением социальной поддержки отдельным категориям граждан по обеспечению продовольственными товарами по сниженным ценам и выплатой ежемесячной денежной компенсации</t>
  </si>
  <si>
    <t>Субвенции бюджетам муниципальных районов на осуществление отдельных государственных полномочий по организации и обеспечению деятельности административных комиссий</t>
  </si>
  <si>
    <t xml:space="preserve">Субвенции бюджетам муниципальных районов на содержание работников, осуществляющих переданные государственные полномочия по организации и осуществлению  деятельности по опеке и попечительству </t>
  </si>
  <si>
    <t>Субвенции бюджетам муниципальных районов на осуществление отдельных государственных полномочий  по финансовому обеспечению расходов по предоставлению мер социальной поддержки на  бесплатное жилое помещение с отоплением  и освещением работникам муниципальных образовательных учреждений</t>
  </si>
  <si>
    <t>Субвенции бюджетам муниципальных районов на осуществление отдельных государственных полномочий по предоставлению работникам муниципальных учреждений культуры мер социальной поддержки</t>
  </si>
  <si>
    <t>Субвенции бюджетам муниципальных районов на осуществление отдельных государственных полномочий  по профилактике безнадзорности и правонарушений несовершеннолетних</t>
  </si>
  <si>
    <t>Субвенции бюджетам муниципальных районов на осуществление отдельных государственных полномочий в области  трудовых отношений</t>
  </si>
  <si>
    <t>Субвенции бюджетам муниципальных районов на осуществление отдельных государственных полномочий по расчету и предоставлению дотаций на выравнивание бюджетной обеспеченности поселений</t>
  </si>
  <si>
    <t>Субвенции бюджетам муниципальных образований на обеспечение мер социальной поддержки ветеранов труда и тружеников  тыла</t>
  </si>
  <si>
    <t>Субвенции бюджетам муниципальных районов на выплату компенсации части родительской платы за присмотр и уход за детьми, посещающими образовательные организации, реализующие образовательные программы дошкольного образования</t>
  </si>
  <si>
    <t>ВСЕГО  ДОХОДОВ</t>
  </si>
  <si>
    <t>(рублей)</t>
  </si>
  <si>
    <t>2 02 15001 00 0000 150</t>
  </si>
  <si>
    <t>2 02 10000 00 0000 150</t>
  </si>
  <si>
    <t>2 02 15001 05 0000 150</t>
  </si>
  <si>
    <t>2 02 20000 00 0000 150</t>
  </si>
  <si>
    <t>2 02 29999 00 0000 150</t>
  </si>
  <si>
    <t xml:space="preserve">2 02 29999 05 0000 150 </t>
  </si>
  <si>
    <t>2 02 30000 00  0000 150</t>
  </si>
  <si>
    <t>2 02 30013 00 0000 150</t>
  </si>
  <si>
    <t>2 02 30013 05 0000 150</t>
  </si>
  <si>
    <t>2 02 30027 00 0000 150</t>
  </si>
  <si>
    <t>2 02 30027 05 0000 150</t>
  </si>
  <si>
    <t>2 02 39999 00 0000 150</t>
  </si>
  <si>
    <t>2 02 39999 05 0000 150</t>
  </si>
  <si>
    <t>2 02 39999 05 0000 150</t>
  </si>
  <si>
    <t>1 03 02231 01 0000 110</t>
  </si>
  <si>
    <t>1 03 02241 01 0000 110</t>
  </si>
  <si>
    <t xml:space="preserve">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t>
  </si>
  <si>
    <t>1 03 02261 01 0000 110</t>
  </si>
  <si>
    <t>1 12 01041 01 0000 120</t>
  </si>
  <si>
    <t xml:space="preserve">Плата за размещение отходов производства </t>
  </si>
  <si>
    <t>1 03 02251 01 0000 110</t>
  </si>
  <si>
    <t>Субвенции бюджетам муниципальных районов на содержание работников, осуществляющих переданные государственные полномочия по выплате компенсации части родительской платы за присмотр и уход за детьми, посещающими образовательные организации, реализующие образовательные программы дошкольного образования</t>
  </si>
  <si>
    <t xml:space="preserve">Собрания Советского района </t>
  </si>
  <si>
    <t>2 19 00000 00 0000 000</t>
  </si>
  <si>
    <t>Возврат остатков субсидий, субвенций и иных межбюджетных трансфертов, имеющих целевое назначение, прошлых лет</t>
  </si>
  <si>
    <t>1 03 00000 00 0000 000</t>
  </si>
  <si>
    <t>1 11 05035 05 0000 120</t>
  </si>
  <si>
    <t>Доходы от оказания  платных услуг и  компенсации затрат государства</t>
  </si>
  <si>
    <t>1 16 01050 01 0000 140</t>
  </si>
  <si>
    <t>1 16 01053 01 0000 140</t>
  </si>
  <si>
    <t>1 16 01060 01 0000 140</t>
  </si>
  <si>
    <t>1 16 01063 01 0000 140</t>
  </si>
  <si>
    <t>1 16 01070 01 0000 140</t>
  </si>
  <si>
    <t>1 16 01073 01 0000 140</t>
  </si>
  <si>
    <t>1 16 01130 01 0000 140</t>
  </si>
  <si>
    <t>1 16 01133 01 0000 140</t>
  </si>
  <si>
    <t>1 16 01140 01 0000 140</t>
  </si>
  <si>
    <t>1 16 01143 01 0000 140</t>
  </si>
  <si>
    <t>1 16 01150 01 0000 140</t>
  </si>
  <si>
    <t>1 16 01153 01 0000 140</t>
  </si>
  <si>
    <t>1 16 01190 01 0000 140</t>
  </si>
  <si>
    <t>1 16 01193 01 0000 140</t>
  </si>
  <si>
    <t>1 16 01200 01 0000 140</t>
  </si>
  <si>
    <t>1 16 01203 01 0000 140</t>
  </si>
  <si>
    <t xml:space="preserve"> Дотации на выравнивание  бюджетной обеспеченности</t>
  </si>
  <si>
    <t>НАЛОГИ НА ТОВАРЫ (РАБОТЫ, УСЛУГИ), РЕАЛИЗУЕМЫЕ НА ТЕРРИТОРИИ РОССИЙСКОЙ ФЕДЕРАЦИИ</t>
  </si>
  <si>
    <t>1 14 06000 00 0000 430</t>
  </si>
  <si>
    <t>1 14 06010 00 0000 430</t>
  </si>
  <si>
    <t>1 14 06013 05 0000 430</t>
  </si>
  <si>
    <t>1 14 06013 13 0000 430</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</si>
  <si>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</si>
  <si>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</si>
  <si>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</si>
  <si>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</si>
  <si>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1 16 01170 01 0000 140</t>
  </si>
  <si>
    <t>1 16 01173 01 0000 140</t>
  </si>
  <si>
    <t>2 02 35303 00 0000 150</t>
  </si>
  <si>
    <t>2 02 35303 05 0000 150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</si>
  <si>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</si>
  <si>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</si>
  <si>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1 17 15000 00 0000 150</t>
  </si>
  <si>
    <t>1 17 15030 05 0000 150</t>
  </si>
  <si>
    <t>Инициативные платежи</t>
  </si>
  <si>
    <t>Инициативные платежи, зачисляемые в бюджеты муниципальных районов</t>
  </si>
  <si>
    <t xml:space="preserve">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 </t>
  </si>
  <si>
    <t>Субсидии бюджетам на реализацию мероприятий по обеспечению жильем молодых семей</t>
  </si>
  <si>
    <t>Субсидии бюджетам муниципальных районов на реализацию мероприятий по обеспечению жильем молодых семей</t>
  </si>
  <si>
    <t>2 02 25497 00 0000 150</t>
  </si>
  <si>
    <t>2 02 25497 05 0000 150</t>
  </si>
  <si>
    <t>2 02 25304 00 0000 150</t>
  </si>
  <si>
    <t>2 02 25304 05 0000 150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</si>
  <si>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</si>
  <si>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</si>
  <si>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2 02 40000 00 0000 150</t>
  </si>
  <si>
    <t>Иные межбюджетные трансферты</t>
  </si>
  <si>
    <t>2 07 00000 00 0000 000</t>
  </si>
  <si>
    <t>Прочие безвозмездные поступления</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</si>
  <si>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предприниматеьской деятельности и деятельности саморегулируемых организаций</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</si>
  <si>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</si>
  <si>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</si>
  <si>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</si>
  <si>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</si>
  <si>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</si>
  <si>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t>
  </si>
  <si>
    <t xml:space="preserve">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</si>
  <si>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</si>
  <si>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</si>
  <si>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</si>
  <si>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</si>
  <si>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</si>
  <si>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t>
  </si>
  <si>
    <t>2 02 35082 05 0000 150</t>
  </si>
  <si>
    <t>2 02 35082 00 0000 150</t>
  </si>
  <si>
    <t>Субвенции бюджетам муниципальных образований на предоставление жилых помещений детям-сиротам и детям, оставшимся  бех попечения родителей, лицам из их числа по договорам найма специализированных жилых помещений</t>
  </si>
  <si>
    <t xml:space="preserve">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</si>
  <si>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</si>
  <si>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</si>
  <si>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2 19 00000 05 0000 150</t>
  </si>
  <si>
    <t>2 02 35930 00 0000 150</t>
  </si>
  <si>
    <t>2 02 35930 05 0000 150</t>
  </si>
  <si>
    <t>Субвенция бюджетам на государственную регистрацию актов гражданского состояния</t>
  </si>
  <si>
    <t>Субвенция бюджетам муниципальных районов на государственную регистрацию актов гражданского состояния</t>
  </si>
  <si>
    <t>Прочие безвозмездные поступления в бюджеты муниципальных районов</t>
  </si>
  <si>
    <t>2 07 05000 05 0000 150</t>
  </si>
  <si>
    <t>2 07 05030 05 0000 150</t>
  </si>
  <si>
    <t>1 16 01080 01 0000 140</t>
  </si>
  <si>
    <t>1 16 01083 01 0000 140</t>
  </si>
  <si>
    <t>1 16 07010 05 0000 140</t>
  </si>
  <si>
    <t>1 16 11050 01 0000 140</t>
  </si>
  <si>
    <t>1 16 07000 00 0000 140</t>
  </si>
  <si>
    <t>1 16 07010 00 0000 140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</si>
  <si>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</si>
  <si>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1 16 11 000 01 0000 140</t>
  </si>
  <si>
    <t>Платежи, уплаченные в целях возмещения вреда</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</si>
  <si>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кзенным учреждением муниципального района</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</si>
  <si>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</si>
  <si>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</si>
  <si>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2 02 25179 00 0000 150</t>
  </si>
  <si>
    <t>2 02 25179 05 0000 150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</si>
  <si>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</si>
  <si>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2 02 40014 05 0000 150</t>
  </si>
  <si>
    <t>2 02 40014 00 0000 150</t>
  </si>
  <si>
    <t xml:space="preserve">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t>
  </si>
  <si>
    <t>1 01 02080 01 0000 110</t>
  </si>
  <si>
    <t>1 01 02130 01 0000 110</t>
  </si>
  <si>
    <t>1 16 07090 00 0000 140</t>
  </si>
  <si>
    <t>1 16 07090 05 0000 140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</si>
  <si>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</si>
  <si>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</si>
  <si>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Межбюджетные трансферты, передаваемые бюджетам из бюджетов поселений на осуществление части полномочий по решению вопросов местного значения в соотвентствии с заключенными соглашениями</t>
  </si>
  <si>
    <t>1 16 01330 00 0000  140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</si>
  <si>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</si>
  <si>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</si>
  <si>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</si>
  <si>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1 16 01333 01 0000 140</t>
  </si>
  <si>
    <t>1 16 01160 01 0000 140</t>
  </si>
  <si>
    <t>1 16 01163 01 0000 140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</si>
  <si>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</si>
  <si>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2 02 35120 00 0000 150</t>
  </si>
  <si>
    <t>2 02 35120 05 0000 150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</si>
  <si>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</si>
  <si>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</si>
  <si>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1 14 02000 00 0000 000</t>
  </si>
  <si>
    <t>1 14 02050 05 0000 440</t>
  </si>
  <si>
    <t>1 14 02053 05 0000 440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</si>
  <si>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</si>
  <si>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</si>
  <si>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</si>
  <si>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1 13 02990 00 0000 130</t>
  </si>
  <si>
    <t>1 13 02000 00 0000 130</t>
  </si>
  <si>
    <t>1 13 02995 05 0000 130</t>
  </si>
  <si>
    <t>Доходы от компенсации затрат государства</t>
  </si>
  <si>
    <t>Прочие доходы от компенсации затрат государства</t>
  </si>
  <si>
    <t>Прочие доходы от компенсации затрат бюджетов муниципальных районов</t>
  </si>
  <si>
    <t>1 16 10000 00 0000 140</t>
  </si>
  <si>
    <t>1 16 10120 00 0000 140</t>
  </si>
  <si>
    <t>1 16 10123 01 0000 140</t>
  </si>
  <si>
    <t>Платежи в целях возмещения\ причиненного ущерба (убытков)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</si>
  <si>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</si>
  <si>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</si>
  <si>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Прочие межбюджетные трансферты, передаваемые бюджетам</t>
  </si>
  <si>
    <t xml:space="preserve">Прочие межбюджетные трансферты, передаваемые бюджетам муниципальных районов </t>
  </si>
  <si>
    <t>2 02 49999 00 0000 150</t>
  </si>
  <si>
    <t>2 02 49999 05 0000 150</t>
  </si>
  <si>
    <t>Сумма на 2025 год</t>
  </si>
  <si>
    <t>1 17 15030 05 0013 150</t>
  </si>
  <si>
    <t>1 17 15030 05 0014 150</t>
  </si>
  <si>
    <t>1 17 15030 05 0015 150</t>
  </si>
  <si>
    <t>1 17 15030 05 0016 150</t>
  </si>
  <si>
    <t>Благоустройство МКОУ «Советская средняя общеобразовательная школа № 2 имени Героя Советского Союза Ивана Дмитриевича Занина» (II этап), расположенного по адресу: 306600, Курская область, Советский район, р.п. Кшенский, ул. Свердлова, д. 37</t>
  </si>
  <si>
    <t>Капитальный ремонт теплосети МКОУ «Советская средняя общеобразовательная школа № 2 имени Героя Советского Союза Ивана Дмитриевича Занина», Советского района Курской области</t>
  </si>
  <si>
    <t>Капитальный ремонт здания (замена кровли) муниципального бюджетного учреждения дополнительного образования «Дом пионеров и школьников», расположенного по адресу: 306600, Курская область, Советский район, р.п. Кшенский, ул. Занина, д. 7</t>
  </si>
  <si>
    <t>Капитальный ремонт кровли здания Верхнерагозецкого Центрального сельского Дома культуры (филиал МКУК «Советский ДНТ») расположенного по адресу: Курская область, Советский район, д. Ефросимовка</t>
  </si>
  <si>
    <t>Капитальный ремонт кровли здания Васильевского сельского клуба  (филиал МКУК «Советский ДНТ») расположенного по адресу: Курская область, Советский район, д. 2-ая Васильевка, ул. Свободная, д. 26</t>
  </si>
  <si>
    <t>1 17 15030 05 0017 150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</si>
  <si>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</si>
  <si>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</si>
  <si>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</si>
  <si>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дивидентов </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</si>
  <si>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резидетом Российской Федерации в виде дивидентов)</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</si>
  <si>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дивидентов)</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</si>
  <si>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</si>
  <si>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t>
  </si>
  <si>
    <t xml:space="preserve">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 </t>
  </si>
  <si>
    <t xml:space="preserve">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</si>
  <si>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</si>
  <si>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</si>
  <si>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t>
  </si>
  <si>
    <t>Платежи по искам о возмещении вреда, причененного окружающей среде, а также платежи, уплачиваемые при добровольном возмещении вреда, причининного окружающей среде (за исключением вреда, причиненного окружающей среде на особо охраняемых природных территориях, вреда, причененного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</si>
  <si>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Поступления доходов в бюджет муниципального образования "Советский муниципальный район" Курской области  на 2025 год</t>
  </si>
  <si>
    <t xml:space="preserve">Субвенция бюджетам муниципальных районов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 </t>
  </si>
  <si>
    <t>2 02 25315 00 0000 150</t>
  </si>
  <si>
    <t>2 02 25315 05 0000 150</t>
  </si>
  <si>
    <t xml:space="preserve">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t>
  </si>
  <si>
    <t xml:space="preserve">Субсидии бюджетам муниципальных районов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t>
  </si>
  <si>
    <t>2 19 60010 05 0000 150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</si>
  <si>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</si>
  <si>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t>
  </si>
  <si>
    <t xml:space="preserve">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t>
  </si>
  <si>
    <t>2 02 4505 00 0000 150</t>
  </si>
  <si>
    <t>2 02 4505 05 0000 150</t>
  </si>
  <si>
    <t>Субсидии бюджетам на обеспечение развития и укрепления материально-технической базы домов культуры в населенных пунктах с численностью жителей до 50 тыс. человек</t>
  </si>
  <si>
    <t>2 02 25467 00 0000 150</t>
  </si>
  <si>
    <t>2 02 25467 05 0000 150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</si>
  <si>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численностью жителей до 50 тыс. человек</t>
  </si>
  <si>
    <t>Субсидии бюджетам на поддержку  отрасли культуры</t>
  </si>
  <si>
    <t>2 02 25519 00 0000 150</t>
  </si>
  <si>
    <t>2 02 25519 05 0000 150</t>
  </si>
  <si>
    <t>Субсидии бюджетам муниципальных районов на поддержку  отрасли культуры</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</si>
  <si>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</si>
  <si>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1 01 02140 01 0000 110</t>
  </si>
  <si>
    <t>Субсидии бюджетам субъектов Российской Федерации  на реализацию мероприятий по модернизации коммунальной инфраструктуры</t>
  </si>
  <si>
    <t>2 02 25154 00 0000 150</t>
  </si>
  <si>
    <t xml:space="preserve">2 02 25154 05 0000 150 </t>
  </si>
  <si>
    <t>Субсидии бюджетам муниципальных районов  на реализацию мероприятий по модернизации коммунальной инфраструктуры</t>
  </si>
  <si>
    <t>2 02 15002 05 0000 150</t>
  </si>
  <si>
    <t>Дотации бюджетам муниципальных районов на поддержку мер по обеспечению сбалансированности бюджетов</t>
  </si>
  <si>
    <t>2 02 15002 00 0000 150</t>
  </si>
  <si>
    <t>Дотации бюджетам на поддержку мер по обеспечению сбалансированности бюджетов</t>
  </si>
  <si>
    <t>1 14 02052 05 0000 410</t>
  </si>
  <si>
    <t>1 14 02050 05 0000 410</t>
  </si>
  <si>
    <t>1 01 02150 01 0000 110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</si>
  <si>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</si>
  <si>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</si>
  <si>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</si>
  <si>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1 01 02021 01 0000 110</t>
  </si>
  <si>
    <t>1 01 02022 01 0000 110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</si>
  <si>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</si>
  <si>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</si>
  <si>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 xml:space="preserve">к  решению Представительного </t>
  </si>
  <si>
    <t>1 17 01000 00 0000 180</t>
  </si>
  <si>
    <t xml:space="preserve">1 17 01050 05 0000 180  </t>
  </si>
  <si>
    <t>Невыясненные поступления</t>
  </si>
  <si>
    <t>Невыясненные поступления, зачисляемые в бюджеты муниципальных районов</t>
  </si>
  <si>
    <t>Приложение №2</t>
  </si>
  <si>
    <t>от ___________ №______</t>
  </si>
  <si>
    <t>Субсидии бюджетам субъектов Российской Федерации (муниципальных образований) из бюджета субъекта Российской Федерации (местного бюджета)</t>
  </si>
  <si>
    <t>Субсидии бюджетам муниципальных районов из местных бюджетов</t>
  </si>
  <si>
    <t xml:space="preserve">2 02 29900 00 0000 150   </t>
  </si>
  <si>
    <t xml:space="preserve">2 02 29900 050000 150   </t>
  </si>
  <si>
    <t>Исполнено на 2025 год</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</si>
</sst>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04"/>
      <scheme val="minor"/>
    </font>
    <font>
      <b/>
      <sz val="11"/>
      <color theme="1"/>
      <name val="Calibri"/>
      <family val="2"/>
      <charset val="204"/>
      <scheme val="minor"/>
    </font>
    <font>
      <sz val="11"/>
      <color theme="1"/>
      <name val="Times New Roman"/>
      <family val="1"/>
      <charset val="204"/>
    </font>
    <font>
      <sz val="9"/>
      <color rgb="FF000000"/>
      <name val="Times New Roman"/>
      <family val="1"/>
      <charset val="204"/>
    </font>
    <font>
      <sz val="9"/>
      <color theme="1"/>
      <name val="Calibri"/>
      <family val="2"/>
      <charset val="204"/>
      <scheme val="minor"/>
    </font>
    <font>
      <sz val="9"/>
      <color theme="1"/>
      <name val="Times New Roman"/>
      <family val="1"/>
      <charset val="204"/>
    </font>
    <font>
      <sz val="12"/>
      <color theme="1"/>
      <name val="Times New Roman"/>
      <family val="1"/>
      <charset val="204"/>
    </font>
    <font>
      <u/>
      <sz val="11"/>
      <color theme="10"/>
      <name val="Calibri"/>
      <family val="2"/>
      <charset val="204"/>
      <scheme val="minor"/>
    </font>
    <font>
      <sz val="9"/>
      <name val="Times New Roman"/>
      <family val="1"/>
      <charset val="204"/>
    </font>
    <font>
      <u/>
      <sz val="9"/>
      <color rgb="FF000000"/>
      <name val="Times New Roman"/>
      <family val="1"/>
      <charset val="204"/>
    </font>
    <font>
      <i/>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40">
    <xf numFmtId="0" fontId="0" fillId="0" borderId="0" xfId="0"/>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center"/>
    </xf>
    <xf numFmtId="0" fontId="4" fillId="0" borderId="0" xfId="0" applyFont="1"/>
    <xf numFmtId="0" fontId="0" fillId="0" borderId="2" xfId="0" applyBorder="1"/>
    <xf numFmtId="0" fontId="3" fillId="0" borderId="1" xfId="0" applyFont="1" applyBorder="1" applyAlignment="1">
      <alignment horizontal="left" vertical="top" wrapText="1"/>
    </xf>
    <xf numFmtId="0" fontId="1" fillId="0" borderId="0" xfId="0" applyFont="1" applyAlignment="1">
      <alignment horizontal="center" wrapText="1"/>
    </xf>
    <xf numFmtId="0" fontId="2" fillId="0" borderId="0" xfId="0" applyFont="1"/>
    <xf numFmtId="0" fontId="5" fillId="0" borderId="1" xfId="0" applyFont="1" applyBorder="1" applyAlignment="1">
      <alignment horizontal="left" vertical="top"/>
    </xf>
    <xf numFmtId="0" fontId="4" fillId="0" borderId="1" xfId="0" applyFont="1" applyBorder="1"/>
    <xf numFmtId="0" fontId="5" fillId="2" borderId="1" xfId="0" applyFont="1" applyFill="1" applyBorder="1" applyAlignment="1">
      <alignment horizontal="left" vertical="top"/>
    </xf>
    <xf numFmtId="0" fontId="5" fillId="0" borderId="0" xfId="0" applyFont="1" applyAlignment="1">
      <alignment horizontal="right"/>
    </xf>
    <xf numFmtId="0" fontId="5" fillId="0" borderId="1" xfId="0" applyFont="1" applyBorder="1"/>
    <xf numFmtId="0" fontId="5" fillId="0" borderId="1" xfId="0" applyFont="1" applyBorder="1" applyAlignment="1">
      <alignment horizontal="left" wrapText="1"/>
    </xf>
    <xf numFmtId="0" fontId="5" fillId="0" borderId="1" xfId="0" applyFont="1" applyBorder="1" applyAlignment="1">
      <alignment wrapText="1"/>
    </xf>
    <xf numFmtId="0" fontId="8" fillId="0" borderId="1" xfId="1" applyFont="1" applyBorder="1" applyAlignment="1">
      <alignment wrapText="1"/>
    </xf>
    <xf numFmtId="49" fontId="3" fillId="0" borderId="1" xfId="0" applyNumberFormat="1" applyFont="1" applyBorder="1" applyAlignment="1">
      <alignment horizontal="left" vertical="top" wrapText="1"/>
    </xf>
    <xf numFmtId="0" fontId="3" fillId="0" borderId="1" xfId="0" applyFont="1" applyBorder="1" applyAlignment="1">
      <alignment horizontal="justify" vertical="top" wrapText="1"/>
    </xf>
    <xf numFmtId="0" fontId="3" fillId="0" borderId="1" xfId="0" applyFont="1" applyBorder="1" applyAlignment="1">
      <alignment wrapText="1"/>
    </xf>
    <xf numFmtId="0" fontId="9" fillId="0" borderId="1" xfId="0" applyFont="1" applyBorder="1" applyAlignment="1">
      <alignment horizontal="left" vertical="top" wrapText="1"/>
    </xf>
    <xf numFmtId="0" fontId="3" fillId="2" borderId="1" xfId="0" applyFont="1" applyFill="1" applyBorder="1" applyAlignment="1">
      <alignment horizontal="left" vertical="top" wrapText="1"/>
    </xf>
    <xf numFmtId="4" fontId="8" fillId="0" borderId="1" xfId="0" applyNumberFormat="1" applyFont="1" applyBorder="1" applyAlignment="1">
      <alignment horizontal="center" vertical="center"/>
    </xf>
    <xf numFmtId="0" fontId="8" fillId="0" borderId="1" xfId="1" applyFont="1" applyFill="1" applyBorder="1" applyAlignment="1">
      <alignment wrapText="1"/>
    </xf>
    <xf numFmtId="4" fontId="5" fillId="0" borderId="1" xfId="0" applyNumberFormat="1" applyFont="1" applyBorder="1" applyAlignment="1">
      <alignment horizontal="center" vertical="center"/>
    </xf>
    <xf numFmtId="4" fontId="5" fillId="2" borderId="1" xfId="0" applyNumberFormat="1" applyFont="1" applyFill="1" applyBorder="1" applyAlignment="1">
      <alignment horizontal="center" vertical="center"/>
    </xf>
    <xf numFmtId="49" fontId="2" fillId="0" borderId="1" xfId="0" applyNumberFormat="1" applyFont="1" applyBorder="1" applyAlignment="1">
      <alignment horizontal="center" vertical="center" wrapText="1"/>
    </xf>
    <xf numFmtId="4" fontId="2" fillId="2" borderId="1" xfId="0" applyNumberFormat="1" applyFont="1" applyFill="1" applyBorder="1" applyAlignment="1">
      <alignment horizontal="center" vertical="center"/>
    </xf>
    <xf numFmtId="0" fontId="0" fillId="2" borderId="1" xfId="0" applyFill="1" applyBorder="1"/>
    <xf numFmtId="4" fontId="5" fillId="2" borderId="1" xfId="0" applyNumberFormat="1" applyFont="1" applyFill="1" applyBorder="1"/>
    <xf numFmtId="4" fontId="8" fillId="2" borderId="1" xfId="0" applyNumberFormat="1" applyFont="1" applyFill="1" applyBorder="1" applyAlignment="1">
      <alignment horizontal="center" vertical="center"/>
    </xf>
    <xf numFmtId="0" fontId="5" fillId="2" borderId="1" xfId="0" applyFont="1" applyFill="1" applyBorder="1"/>
    <xf numFmtId="0" fontId="3" fillId="0" borderId="1" xfId="0" applyFont="1" applyBorder="1" applyAlignment="1">
      <alignment horizontal="justify" vertical="top" wrapText="1"/>
    </xf>
    <xf numFmtId="0" fontId="3" fillId="0" borderId="1" xfId="0" applyFont="1" applyBorder="1" applyAlignment="1">
      <alignment horizontal="left" vertical="top" wrapText="1"/>
    </xf>
    <xf numFmtId="0" fontId="10" fillId="0" borderId="0" xfId="0" applyFont="1" applyAlignment="1">
      <alignment horizontal="right" wrapText="1"/>
    </xf>
    <xf numFmtId="4" fontId="8" fillId="2" borderId="1" xfId="0" applyNumberFormat="1" applyFont="1" applyFill="1" applyBorder="1" applyAlignment="1">
      <alignment horizontal="center" vertical="center"/>
    </xf>
    <xf numFmtId="0" fontId="6" fillId="0" borderId="0" xfId="0" applyFont="1" applyAlignment="1">
      <alignment horizontal="center" wrapText="1"/>
    </xf>
    <xf numFmtId="4" fontId="5" fillId="2" borderId="1" xfId="0" applyNumberFormat="1" applyFont="1" applyFill="1" applyBorder="1" applyAlignment="1">
      <alignment horizontal="center" vertical="center"/>
    </xf>
    <xf numFmtId="0" fontId="6" fillId="0" borderId="0" xfId="0" applyFont="1" applyAlignment="1">
      <alignment horizontal="right"/>
    </xf>
    <xf numFmtId="0" fontId="6" fillId="0" borderId="0" xfId="0" applyFont="1" applyAlignment="1">
      <alignment horizontal="right" vertical="center"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onsultant.ru/document/cons_doc_LAW_517473/7f582f3c858aa7964afaa8323e3b99d9147afb9f/" TargetMode="External"/><Relationship Id="rId2" Type="http://schemas.openxmlformats.org/officeDocument/2006/relationships/hyperlink" Target="https://www.consultant.ru/document/cons_doc_LAW_517473/7f582f3c858aa7964afaa8323e3b99d9147afb9f/" TargetMode="External"/><Relationship Id="rId1" Type="http://schemas.openxmlformats.org/officeDocument/2006/relationships/hyperlink" Target="https://www.consultant.ru/document/cons_doc_LAW_453615/"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7"/>
  <sheetViews>
    <sheetView tabSelected="1" view="pageBreakPreview" topLeftCell="A109" zoomScaleNormal="100" zoomScaleSheetLayoutView="100" workbookViewId="0">
      <selection activeCell="D119" sqref="D119"/>
    </sheetView>
  </sheetViews>
  <sheetFormatPr defaultRowHeight="15" x14ac:dyDescent="0.25"/>
  <cols>
    <col min="1" max="1" width="20.85546875" customWidth="1"/>
    <col min="2" max="2" width="60" customWidth="1"/>
    <col min="3" max="3" width="18" customWidth="1"/>
    <col min="4" max="4" width="16.85546875" customWidth="1"/>
  </cols>
  <sheetData>
    <row r="1" spans="1:4" ht="15.75" x14ac:dyDescent="0.25">
      <c r="A1" s="8"/>
      <c r="B1" s="38" t="s">
        <v>351</v>
      </c>
      <c r="C1" s="38"/>
      <c r="D1" s="38"/>
    </row>
    <row r="2" spans="1:4" ht="15.75" x14ac:dyDescent="0.25">
      <c r="A2" s="8"/>
      <c r="B2" s="38" t="s">
        <v>346</v>
      </c>
      <c r="C2" s="38"/>
      <c r="D2" s="38"/>
    </row>
    <row r="3" spans="1:4" ht="15.75" x14ac:dyDescent="0.25">
      <c r="A3" s="8"/>
      <c r="B3" s="38" t="s">
        <v>139</v>
      </c>
      <c r="C3" s="38"/>
      <c r="D3" s="38"/>
    </row>
    <row r="4" spans="1:4" ht="15.75" customHeight="1" x14ac:dyDescent="0.25">
      <c r="A4" s="8"/>
      <c r="B4" s="39" t="s">
        <v>352</v>
      </c>
      <c r="C4" s="39"/>
      <c r="D4" s="39"/>
    </row>
    <row r="5" spans="1:4" ht="15.75" customHeight="1" x14ac:dyDescent="0.25">
      <c r="A5" s="8"/>
      <c r="B5" s="34"/>
      <c r="C5" s="34"/>
    </row>
    <row r="6" spans="1:4" ht="42" customHeight="1" x14ac:dyDescent="0.25">
      <c r="A6" s="36" t="s">
        <v>306</v>
      </c>
      <c r="B6" s="36"/>
      <c r="C6" s="36"/>
      <c r="D6" s="36"/>
    </row>
    <row r="7" spans="1:4" ht="16.5" customHeight="1" x14ac:dyDescent="0.25">
      <c r="A7" s="7"/>
      <c r="B7" s="7"/>
      <c r="C7" s="12" t="s">
        <v>116</v>
      </c>
    </row>
    <row r="8" spans="1:4" ht="30" customHeight="1" x14ac:dyDescent="0.25">
      <c r="A8" s="2" t="s">
        <v>2</v>
      </c>
      <c r="B8" s="1" t="s">
        <v>1</v>
      </c>
      <c r="C8" s="3" t="s">
        <v>281</v>
      </c>
      <c r="D8" s="26" t="s">
        <v>357</v>
      </c>
    </row>
    <row r="9" spans="1:4" x14ac:dyDescent="0.25">
      <c r="A9" s="10"/>
      <c r="B9" s="5"/>
      <c r="C9" s="27"/>
      <c r="D9" s="28"/>
    </row>
    <row r="10" spans="1:4" x14ac:dyDescent="0.25">
      <c r="A10" s="13" t="s">
        <v>0</v>
      </c>
      <c r="B10" s="13" t="s">
        <v>19</v>
      </c>
      <c r="C10" s="25">
        <f>C11+C22+C32+C44+C47+C54+C60+C67+C77+C112</f>
        <v>274161035.76999998</v>
      </c>
      <c r="D10" s="29">
        <f>D11+D22+D32+D44+D47+D54+D60+D67+D77+D112</f>
        <v>291366848.65000004</v>
      </c>
    </row>
    <row r="11" spans="1:4" x14ac:dyDescent="0.25">
      <c r="A11" s="13" t="s">
        <v>3</v>
      </c>
      <c r="B11" s="13" t="s">
        <v>20</v>
      </c>
      <c r="C11" s="30">
        <f>C12</f>
        <v>183798321</v>
      </c>
      <c r="D11" s="31">
        <f>D12</f>
        <v>190928132.84</v>
      </c>
    </row>
    <row r="12" spans="1:4" x14ac:dyDescent="0.25">
      <c r="A12" s="13" t="s">
        <v>4</v>
      </c>
      <c r="B12" s="13" t="s">
        <v>21</v>
      </c>
      <c r="C12" s="30">
        <f>C13+C14+C15+C16+C17+C18+C19</f>
        <v>183798321</v>
      </c>
      <c r="D12" s="29">
        <f>D13+D14+D15+D16+D17+D18+D19+D20+D21</f>
        <v>190928132.84</v>
      </c>
    </row>
    <row r="13" spans="1:4" ht="77.25" customHeight="1" x14ac:dyDescent="0.25">
      <c r="A13" s="9" t="s">
        <v>5</v>
      </c>
      <c r="B13" s="15" t="s">
        <v>295</v>
      </c>
      <c r="C13" s="30">
        <v>173983554</v>
      </c>
      <c r="D13" s="25">
        <v>179949866.87</v>
      </c>
    </row>
    <row r="14" spans="1:4" ht="72" x14ac:dyDescent="0.25">
      <c r="A14" s="9" t="s">
        <v>6</v>
      </c>
      <c r="B14" s="18" t="s">
        <v>22</v>
      </c>
      <c r="C14" s="30">
        <v>1194034</v>
      </c>
      <c r="D14" s="25">
        <v>1017559.7</v>
      </c>
    </row>
    <row r="15" spans="1:4" ht="64.5" customHeight="1" x14ac:dyDescent="0.25">
      <c r="A15" s="9" t="s">
        <v>7</v>
      </c>
      <c r="B15" s="18" t="s">
        <v>296</v>
      </c>
      <c r="C15" s="30">
        <v>866701</v>
      </c>
      <c r="D15" s="25">
        <v>866700.55</v>
      </c>
    </row>
    <row r="16" spans="1:4" ht="101.25" customHeight="1" x14ac:dyDescent="0.25">
      <c r="A16" s="9" t="s">
        <v>240</v>
      </c>
      <c r="B16" s="18" t="s">
        <v>297</v>
      </c>
      <c r="C16" s="30">
        <v>1908746</v>
      </c>
      <c r="D16" s="25">
        <v>2163899.2200000002</v>
      </c>
    </row>
    <row r="17" spans="1:4" ht="51" customHeight="1" x14ac:dyDescent="0.25">
      <c r="A17" s="9" t="s">
        <v>241</v>
      </c>
      <c r="B17" s="18" t="s">
        <v>298</v>
      </c>
      <c r="C17" s="30">
        <v>975240</v>
      </c>
      <c r="D17" s="25">
        <v>975240.32</v>
      </c>
    </row>
    <row r="18" spans="1:4" ht="76.5" customHeight="1" x14ac:dyDescent="0.25">
      <c r="A18" s="9" t="s">
        <v>327</v>
      </c>
      <c r="B18" s="18" t="s">
        <v>326</v>
      </c>
      <c r="C18" s="30">
        <v>3385212</v>
      </c>
      <c r="D18" s="25">
        <v>3385212.28</v>
      </c>
    </row>
    <row r="19" spans="1:4" ht="164.25" customHeight="1" x14ac:dyDescent="0.25">
      <c r="A19" s="9" t="s">
        <v>338</v>
      </c>
      <c r="B19" s="18" t="s">
        <v>339</v>
      </c>
      <c r="C19" s="30">
        <v>1484834</v>
      </c>
      <c r="D19" s="25">
        <v>1604406.66</v>
      </c>
    </row>
    <row r="20" spans="1:4" ht="102" customHeight="1" x14ac:dyDescent="0.25">
      <c r="A20" s="9" t="s">
        <v>342</v>
      </c>
      <c r="B20" s="16" t="s">
        <v>344</v>
      </c>
      <c r="C20" s="30">
        <v>176475</v>
      </c>
      <c r="D20" s="25">
        <v>176475</v>
      </c>
    </row>
    <row r="21" spans="1:4" ht="97.5" customHeight="1" x14ac:dyDescent="0.25">
      <c r="A21" s="9" t="s">
        <v>343</v>
      </c>
      <c r="B21" s="16" t="s">
        <v>345</v>
      </c>
      <c r="C21" s="30">
        <v>788772</v>
      </c>
      <c r="D21" s="25">
        <v>788772.24</v>
      </c>
    </row>
    <row r="22" spans="1:4" ht="29.25" customHeight="1" x14ac:dyDescent="0.25">
      <c r="A22" s="9" t="s">
        <v>142</v>
      </c>
      <c r="B22" s="18" t="s">
        <v>162</v>
      </c>
      <c r="C22" s="30">
        <f>C23</f>
        <v>14808857</v>
      </c>
      <c r="D22" s="25">
        <f>D23</f>
        <v>14827456.92</v>
      </c>
    </row>
    <row r="23" spans="1:4" ht="24" x14ac:dyDescent="0.25">
      <c r="A23" s="9" t="s">
        <v>8</v>
      </c>
      <c r="B23" s="18" t="s">
        <v>23</v>
      </c>
      <c r="C23" s="30">
        <f>C24+C26+C28+C30</f>
        <v>14808857</v>
      </c>
      <c r="D23" s="25">
        <v>14827456.92</v>
      </c>
    </row>
    <row r="24" spans="1:4" ht="49.5" customHeight="1" x14ac:dyDescent="0.25">
      <c r="A24" s="9" t="s">
        <v>9</v>
      </c>
      <c r="B24" s="18" t="s">
        <v>24</v>
      </c>
      <c r="C24" s="30">
        <f>C25</f>
        <v>7503056</v>
      </c>
      <c r="D24" s="25">
        <v>7521647.9199999999</v>
      </c>
    </row>
    <row r="25" spans="1:4" ht="75" customHeight="1" x14ac:dyDescent="0.25">
      <c r="A25" s="9" t="s">
        <v>131</v>
      </c>
      <c r="B25" s="18" t="s">
        <v>258</v>
      </c>
      <c r="C25" s="30">
        <v>7503056</v>
      </c>
      <c r="D25" s="25">
        <v>7521647.9199999999</v>
      </c>
    </row>
    <row r="26" spans="1:4" ht="65.25" customHeight="1" x14ac:dyDescent="0.25">
      <c r="A26" s="9" t="s">
        <v>10</v>
      </c>
      <c r="B26" s="18" t="s">
        <v>133</v>
      </c>
      <c r="C26" s="30">
        <f>C27</f>
        <v>44004</v>
      </c>
      <c r="D26" s="25">
        <v>44012.06</v>
      </c>
    </row>
    <row r="27" spans="1:4" ht="91.5" customHeight="1" x14ac:dyDescent="0.25">
      <c r="A27" s="9" t="s">
        <v>132</v>
      </c>
      <c r="B27" s="18" t="s">
        <v>294</v>
      </c>
      <c r="C27" s="30">
        <v>44004</v>
      </c>
      <c r="D27" s="25">
        <v>44012.06</v>
      </c>
    </row>
    <row r="28" spans="1:4" ht="57.75" customHeight="1" x14ac:dyDescent="0.25">
      <c r="A28" s="9" t="s">
        <v>11</v>
      </c>
      <c r="B28" s="18" t="s">
        <v>25</v>
      </c>
      <c r="C28" s="30">
        <f>C29</f>
        <v>8013861</v>
      </c>
      <c r="D28" s="25">
        <v>8013860.8700000001</v>
      </c>
    </row>
    <row r="29" spans="1:4" ht="75.75" customHeight="1" x14ac:dyDescent="0.25">
      <c r="A29" s="11" t="s">
        <v>137</v>
      </c>
      <c r="B29" s="19" t="s">
        <v>293</v>
      </c>
      <c r="C29" s="30">
        <v>8013861</v>
      </c>
      <c r="D29" s="25">
        <v>8013860.8700000001</v>
      </c>
    </row>
    <row r="30" spans="1:4" ht="48" x14ac:dyDescent="0.25">
      <c r="A30" s="9" t="s">
        <v>12</v>
      </c>
      <c r="B30" s="18" t="s">
        <v>26</v>
      </c>
      <c r="C30" s="30">
        <f>C31</f>
        <v>-752064</v>
      </c>
      <c r="D30" s="25">
        <v>-752063.93</v>
      </c>
    </row>
    <row r="31" spans="1:4" ht="80.25" customHeight="1" x14ac:dyDescent="0.25">
      <c r="A31" s="9" t="s">
        <v>134</v>
      </c>
      <c r="B31" s="18" t="s">
        <v>292</v>
      </c>
      <c r="C31" s="30">
        <v>-752064</v>
      </c>
      <c r="D31" s="25">
        <v>-752063.93</v>
      </c>
    </row>
    <row r="32" spans="1:4" x14ac:dyDescent="0.25">
      <c r="A32" s="11" t="s">
        <v>13</v>
      </c>
      <c r="B32" s="18" t="s">
        <v>27</v>
      </c>
      <c r="C32" s="30">
        <f>C33+C38+C40+C42</f>
        <v>13148951</v>
      </c>
      <c r="D32" s="25">
        <f>D33+D38+D40+D42</f>
        <v>13301720.470000001</v>
      </c>
    </row>
    <row r="33" spans="1:4" ht="24" x14ac:dyDescent="0.25">
      <c r="A33" s="9" t="s">
        <v>14</v>
      </c>
      <c r="B33" s="18" t="s">
        <v>28</v>
      </c>
      <c r="C33" s="30">
        <f>C34+C36</f>
        <v>1483435</v>
      </c>
      <c r="D33" s="25">
        <f>D34+D36</f>
        <v>1473297.19</v>
      </c>
    </row>
    <row r="34" spans="1:4" ht="24" x14ac:dyDescent="0.25">
      <c r="A34" s="9" t="s">
        <v>15</v>
      </c>
      <c r="B34" s="18" t="s">
        <v>29</v>
      </c>
      <c r="C34" s="30">
        <f>C35</f>
        <v>751425</v>
      </c>
      <c r="D34" s="25">
        <v>751425.05</v>
      </c>
    </row>
    <row r="35" spans="1:4" ht="24" x14ac:dyDescent="0.25">
      <c r="A35" s="9" t="s">
        <v>16</v>
      </c>
      <c r="B35" s="18" t="s">
        <v>29</v>
      </c>
      <c r="C35" s="30">
        <v>751425</v>
      </c>
      <c r="D35" s="25">
        <v>751425.05</v>
      </c>
    </row>
    <row r="36" spans="1:4" ht="24" x14ac:dyDescent="0.25">
      <c r="A36" s="9" t="s">
        <v>17</v>
      </c>
      <c r="B36" s="18" t="s">
        <v>30</v>
      </c>
      <c r="C36" s="30">
        <f>C37</f>
        <v>732010</v>
      </c>
      <c r="D36" s="25">
        <v>721872.14</v>
      </c>
    </row>
    <row r="37" spans="1:4" ht="48" x14ac:dyDescent="0.25">
      <c r="A37" s="9" t="s">
        <v>18</v>
      </c>
      <c r="B37" s="18" t="s">
        <v>31</v>
      </c>
      <c r="C37" s="30">
        <v>732010</v>
      </c>
      <c r="D37" s="25">
        <v>721872.14</v>
      </c>
    </row>
    <row r="38" spans="1:4" x14ac:dyDescent="0.25">
      <c r="A38" s="6" t="s">
        <v>32</v>
      </c>
      <c r="B38" s="18" t="s">
        <v>61</v>
      </c>
      <c r="C38" s="30">
        <f>C39</f>
        <v>10361</v>
      </c>
      <c r="D38" s="25">
        <v>10360.57</v>
      </c>
    </row>
    <row r="39" spans="1:4" x14ac:dyDescent="0.25">
      <c r="A39" s="6" t="s">
        <v>33</v>
      </c>
      <c r="B39" s="18" t="s">
        <v>61</v>
      </c>
      <c r="C39" s="30">
        <v>10361</v>
      </c>
      <c r="D39" s="25">
        <v>10360.57</v>
      </c>
    </row>
    <row r="40" spans="1:4" x14ac:dyDescent="0.25">
      <c r="A40" s="6" t="s">
        <v>34</v>
      </c>
      <c r="B40" s="18" t="s">
        <v>62</v>
      </c>
      <c r="C40" s="30">
        <f>C41</f>
        <v>7501385</v>
      </c>
      <c r="D40" s="25">
        <v>7501884.54</v>
      </c>
    </row>
    <row r="41" spans="1:4" x14ac:dyDescent="0.25">
      <c r="A41" s="6" t="s">
        <v>35</v>
      </c>
      <c r="B41" s="18" t="s">
        <v>62</v>
      </c>
      <c r="C41" s="30">
        <v>7501385</v>
      </c>
      <c r="D41" s="25">
        <v>7501884.54</v>
      </c>
    </row>
    <row r="42" spans="1:4" x14ac:dyDescent="0.25">
      <c r="A42" s="6" t="s">
        <v>36</v>
      </c>
      <c r="B42" s="18" t="s">
        <v>63</v>
      </c>
      <c r="C42" s="30">
        <f>C43</f>
        <v>4153770</v>
      </c>
      <c r="D42" s="25">
        <v>4316178.17</v>
      </c>
    </row>
    <row r="43" spans="1:4" ht="24" x14ac:dyDescent="0.25">
      <c r="A43" s="6" t="s">
        <v>37</v>
      </c>
      <c r="B43" s="18" t="s">
        <v>64</v>
      </c>
      <c r="C43" s="30">
        <v>4153770</v>
      </c>
      <c r="D43" s="25">
        <v>4316178.17</v>
      </c>
    </row>
    <row r="44" spans="1:4" x14ac:dyDescent="0.25">
      <c r="A44" s="6" t="s">
        <v>38</v>
      </c>
      <c r="B44" s="18" t="s">
        <v>65</v>
      </c>
      <c r="C44" s="30">
        <f>C45</f>
        <v>3711000</v>
      </c>
      <c r="D44" s="25">
        <f>D45</f>
        <v>4171360.05</v>
      </c>
    </row>
    <row r="45" spans="1:4" ht="24" x14ac:dyDescent="0.25">
      <c r="A45" s="6" t="s">
        <v>39</v>
      </c>
      <c r="B45" s="18" t="s">
        <v>66</v>
      </c>
      <c r="C45" s="30">
        <f>C46</f>
        <v>3711000</v>
      </c>
      <c r="D45" s="25">
        <v>4171360.05</v>
      </c>
    </row>
    <row r="46" spans="1:4" ht="36" x14ac:dyDescent="0.25">
      <c r="A46" s="6" t="s">
        <v>40</v>
      </c>
      <c r="B46" s="18" t="s">
        <v>67</v>
      </c>
      <c r="C46" s="30">
        <v>3711000</v>
      </c>
      <c r="D46" s="25">
        <v>4171360.05</v>
      </c>
    </row>
    <row r="47" spans="1:4" ht="24" x14ac:dyDescent="0.25">
      <c r="A47" s="6" t="s">
        <v>41</v>
      </c>
      <c r="B47" s="18" t="s">
        <v>68</v>
      </c>
      <c r="C47" s="30">
        <f>C48</f>
        <v>24186613</v>
      </c>
      <c r="D47" s="25">
        <f>D48</f>
        <v>30832205.890000001</v>
      </c>
    </row>
    <row r="48" spans="1:4" ht="60" x14ac:dyDescent="0.25">
      <c r="A48" s="6" t="s">
        <v>42</v>
      </c>
      <c r="B48" s="18" t="s">
        <v>69</v>
      </c>
      <c r="C48" s="30">
        <f>C49+C52</f>
        <v>24186613</v>
      </c>
      <c r="D48" s="25">
        <f>D49+D52</f>
        <v>30832205.890000001</v>
      </c>
    </row>
    <row r="49" spans="1:4" ht="48" x14ac:dyDescent="0.25">
      <c r="A49" s="6" t="s">
        <v>43</v>
      </c>
      <c r="B49" s="18" t="s">
        <v>70</v>
      </c>
      <c r="C49" s="30">
        <f>C50+C51</f>
        <v>23922134</v>
      </c>
      <c r="D49" s="25">
        <v>30538371.59</v>
      </c>
    </row>
    <row r="50" spans="1:4" ht="60" x14ac:dyDescent="0.25">
      <c r="A50" s="6" t="s">
        <v>44</v>
      </c>
      <c r="B50" s="18" t="s">
        <v>71</v>
      </c>
      <c r="C50" s="30">
        <v>23762534</v>
      </c>
      <c r="D50" s="25">
        <v>30378771.629999999</v>
      </c>
    </row>
    <row r="51" spans="1:4" ht="48" x14ac:dyDescent="0.25">
      <c r="A51" s="6" t="s">
        <v>45</v>
      </c>
      <c r="B51" s="18" t="s">
        <v>72</v>
      </c>
      <c r="C51" s="30">
        <v>159600</v>
      </c>
      <c r="D51" s="25">
        <v>159599.96</v>
      </c>
    </row>
    <row r="52" spans="1:4" ht="60" x14ac:dyDescent="0.25">
      <c r="A52" s="6" t="s">
        <v>46</v>
      </c>
      <c r="B52" s="18" t="s">
        <v>181</v>
      </c>
      <c r="C52" s="30">
        <f>C53</f>
        <v>264479</v>
      </c>
      <c r="D52" s="25">
        <v>293834.3</v>
      </c>
    </row>
    <row r="53" spans="1:4" ht="48" x14ac:dyDescent="0.25">
      <c r="A53" s="6" t="s">
        <v>143</v>
      </c>
      <c r="B53" s="18" t="s">
        <v>73</v>
      </c>
      <c r="C53" s="30">
        <v>264479</v>
      </c>
      <c r="D53" s="25">
        <v>293834.3</v>
      </c>
    </row>
    <row r="54" spans="1:4" x14ac:dyDescent="0.25">
      <c r="A54" s="6" t="s">
        <v>47</v>
      </c>
      <c r="B54" s="18" t="s">
        <v>74</v>
      </c>
      <c r="C54" s="30">
        <f>C55</f>
        <v>69044</v>
      </c>
      <c r="D54" s="25">
        <f>D55</f>
        <v>70306.58</v>
      </c>
    </row>
    <row r="55" spans="1:4" x14ac:dyDescent="0.25">
      <c r="A55" s="6" t="s">
        <v>48</v>
      </c>
      <c r="B55" s="18" t="s">
        <v>75</v>
      </c>
      <c r="C55" s="30">
        <f>C56+C57+C58</f>
        <v>69044</v>
      </c>
      <c r="D55" s="25">
        <v>70306.58</v>
      </c>
    </row>
    <row r="56" spans="1:4" ht="24" x14ac:dyDescent="0.25">
      <c r="A56" s="6" t="s">
        <v>49</v>
      </c>
      <c r="B56" s="18" t="s">
        <v>76</v>
      </c>
      <c r="C56" s="30">
        <v>67868.259999999995</v>
      </c>
      <c r="D56" s="25">
        <v>67858.990000000005</v>
      </c>
    </row>
    <row r="57" spans="1:4" x14ac:dyDescent="0.25">
      <c r="A57" s="6" t="s">
        <v>50</v>
      </c>
      <c r="B57" s="18" t="s">
        <v>77</v>
      </c>
      <c r="C57" s="30">
        <v>1175.74</v>
      </c>
      <c r="D57" s="25">
        <v>1175.74</v>
      </c>
    </row>
    <row r="58" spans="1:4" x14ac:dyDescent="0.25">
      <c r="A58" s="6" t="s">
        <v>51</v>
      </c>
      <c r="B58" s="18" t="s">
        <v>78</v>
      </c>
      <c r="C58" s="30">
        <f>C59</f>
        <v>0</v>
      </c>
      <c r="D58" s="25">
        <v>1271.8499999999999</v>
      </c>
    </row>
    <row r="59" spans="1:4" x14ac:dyDescent="0.25">
      <c r="A59" s="6" t="s">
        <v>135</v>
      </c>
      <c r="B59" s="18" t="s">
        <v>136</v>
      </c>
      <c r="C59" s="30">
        <v>0</v>
      </c>
      <c r="D59" s="25">
        <v>1271.8499999999999</v>
      </c>
    </row>
    <row r="60" spans="1:4" x14ac:dyDescent="0.25">
      <c r="A60" s="6" t="s">
        <v>52</v>
      </c>
      <c r="B60" s="18" t="s">
        <v>144</v>
      </c>
      <c r="C60" s="30">
        <f>C61+C64</f>
        <v>8902173.6600000001</v>
      </c>
      <c r="D60" s="25">
        <f>D61+D64</f>
        <v>8990183.9299999997</v>
      </c>
    </row>
    <row r="61" spans="1:4" x14ac:dyDescent="0.25">
      <c r="A61" s="6" t="s">
        <v>53</v>
      </c>
      <c r="B61" s="18" t="s">
        <v>79</v>
      </c>
      <c r="C61" s="30">
        <f>C62</f>
        <v>8898444.4100000001</v>
      </c>
      <c r="D61" s="25">
        <v>8775908.4800000004</v>
      </c>
    </row>
    <row r="62" spans="1:4" x14ac:dyDescent="0.25">
      <c r="A62" s="6" t="s">
        <v>54</v>
      </c>
      <c r="B62" s="18" t="s">
        <v>80</v>
      </c>
      <c r="C62" s="30">
        <f>C63</f>
        <v>8898444.4100000001</v>
      </c>
      <c r="D62" s="25">
        <v>8775908.4800000004</v>
      </c>
    </row>
    <row r="63" spans="1:4" ht="24" x14ac:dyDescent="0.25">
      <c r="A63" s="6" t="s">
        <v>55</v>
      </c>
      <c r="B63" s="18" t="s">
        <v>81</v>
      </c>
      <c r="C63" s="30">
        <v>8898444.4100000001</v>
      </c>
      <c r="D63" s="25">
        <v>8775908.4800000004</v>
      </c>
    </row>
    <row r="64" spans="1:4" x14ac:dyDescent="0.25">
      <c r="A64" s="6" t="s">
        <v>266</v>
      </c>
      <c r="B64" s="18" t="s">
        <v>268</v>
      </c>
      <c r="C64" s="30">
        <f>C65</f>
        <v>3729.25</v>
      </c>
      <c r="D64" s="25">
        <f>D65</f>
        <v>214275.45</v>
      </c>
    </row>
    <row r="65" spans="1:4" x14ac:dyDescent="0.25">
      <c r="A65" s="6" t="s">
        <v>265</v>
      </c>
      <c r="B65" s="18" t="s">
        <v>269</v>
      </c>
      <c r="C65" s="30">
        <f>C66</f>
        <v>3729.25</v>
      </c>
      <c r="D65" s="25">
        <f>D66</f>
        <v>214275.45</v>
      </c>
    </row>
    <row r="66" spans="1:4" x14ac:dyDescent="0.25">
      <c r="A66" s="6" t="s">
        <v>267</v>
      </c>
      <c r="B66" s="18" t="s">
        <v>270</v>
      </c>
      <c r="C66" s="30">
        <v>3729.25</v>
      </c>
      <c r="D66" s="25">
        <v>214275.45</v>
      </c>
    </row>
    <row r="67" spans="1:4" x14ac:dyDescent="0.25">
      <c r="A67" s="6" t="s">
        <v>56</v>
      </c>
      <c r="B67" s="18" t="s">
        <v>82</v>
      </c>
      <c r="C67" s="30">
        <f>C68+C73</f>
        <v>24893638</v>
      </c>
      <c r="D67" s="25">
        <f>D68+D73</f>
        <v>27421406.09</v>
      </c>
    </row>
    <row r="68" spans="1:4" ht="48" x14ac:dyDescent="0.25">
      <c r="A68" s="6" t="s">
        <v>259</v>
      </c>
      <c r="B68" s="18" t="s">
        <v>262</v>
      </c>
      <c r="C68" s="30">
        <f>C69+C71</f>
        <v>315466</v>
      </c>
      <c r="D68" s="25">
        <v>316066</v>
      </c>
    </row>
    <row r="69" spans="1:4" ht="60" x14ac:dyDescent="0.25">
      <c r="A69" s="6" t="s">
        <v>337</v>
      </c>
      <c r="B69" s="18" t="s">
        <v>340</v>
      </c>
      <c r="C69" s="30">
        <f>C70</f>
        <v>271602</v>
      </c>
      <c r="D69" s="25">
        <v>272202</v>
      </c>
    </row>
    <row r="70" spans="1:4" ht="60" x14ac:dyDescent="0.25">
      <c r="A70" s="6" t="s">
        <v>336</v>
      </c>
      <c r="B70" s="18" t="s">
        <v>341</v>
      </c>
      <c r="C70" s="30">
        <v>271602</v>
      </c>
      <c r="D70" s="25">
        <v>272202</v>
      </c>
    </row>
    <row r="71" spans="1:4" ht="67.5" customHeight="1" x14ac:dyDescent="0.25">
      <c r="A71" s="6" t="s">
        <v>260</v>
      </c>
      <c r="B71" s="18" t="s">
        <v>263</v>
      </c>
      <c r="C71" s="30">
        <f>C72</f>
        <v>43864</v>
      </c>
      <c r="D71" s="25">
        <v>43864</v>
      </c>
    </row>
    <row r="72" spans="1:4" ht="60" x14ac:dyDescent="0.25">
      <c r="A72" s="6" t="s">
        <v>261</v>
      </c>
      <c r="B72" s="18" t="s">
        <v>264</v>
      </c>
      <c r="C72" s="30">
        <v>43864</v>
      </c>
      <c r="D72" s="25">
        <v>43864</v>
      </c>
    </row>
    <row r="73" spans="1:4" ht="31.5" customHeight="1" x14ac:dyDescent="0.25">
      <c r="A73" s="6" t="s">
        <v>163</v>
      </c>
      <c r="B73" s="18" t="s">
        <v>167</v>
      </c>
      <c r="C73" s="30">
        <f>C74</f>
        <v>24578172</v>
      </c>
      <c r="D73" s="25">
        <f>D74</f>
        <v>27105340.09</v>
      </c>
    </row>
    <row r="74" spans="1:4" ht="30" customHeight="1" x14ac:dyDescent="0.25">
      <c r="A74" s="6" t="s">
        <v>164</v>
      </c>
      <c r="B74" s="18" t="s">
        <v>168</v>
      </c>
      <c r="C74" s="30">
        <f>C75+C76</f>
        <v>24578172</v>
      </c>
      <c r="D74" s="25">
        <v>27105340.09</v>
      </c>
    </row>
    <row r="75" spans="1:4" ht="54" customHeight="1" x14ac:dyDescent="0.25">
      <c r="A75" s="6" t="s">
        <v>165</v>
      </c>
      <c r="B75" s="18" t="s">
        <v>169</v>
      </c>
      <c r="C75" s="30">
        <v>24425391</v>
      </c>
      <c r="D75" s="25">
        <v>26952558.829999998</v>
      </c>
    </row>
    <row r="76" spans="1:4" ht="42" customHeight="1" x14ac:dyDescent="0.25">
      <c r="A76" s="6" t="s">
        <v>166</v>
      </c>
      <c r="B76" s="18" t="s">
        <v>170</v>
      </c>
      <c r="C76" s="30">
        <v>152781</v>
      </c>
      <c r="D76" s="25">
        <v>152781.26</v>
      </c>
    </row>
    <row r="77" spans="1:4" ht="20.25" customHeight="1" x14ac:dyDescent="0.25">
      <c r="A77" s="6" t="s">
        <v>57</v>
      </c>
      <c r="B77" s="18" t="s">
        <v>83</v>
      </c>
      <c r="C77" s="30">
        <f>C78+C80+C82+C84+C86+C88+C90+C92+C94+C96+C98+C100+C102+C107+C110</f>
        <v>316546.31</v>
      </c>
      <c r="D77" s="25">
        <f>D78+D80+D82+D84+D86+D88+D90+D92+D94+D96+D98+D100+D102+D107+D110</f>
        <v>531020.65</v>
      </c>
    </row>
    <row r="78" spans="1:4" ht="42" customHeight="1" x14ac:dyDescent="0.25">
      <c r="A78" s="6" t="s">
        <v>145</v>
      </c>
      <c r="B78" s="18" t="s">
        <v>195</v>
      </c>
      <c r="C78" s="30">
        <f>C79</f>
        <v>6925</v>
      </c>
      <c r="D78" s="25">
        <v>16925</v>
      </c>
    </row>
    <row r="79" spans="1:4" ht="61.5" customHeight="1" x14ac:dyDescent="0.25">
      <c r="A79" s="20" t="s">
        <v>146</v>
      </c>
      <c r="B79" s="18" t="s">
        <v>196</v>
      </c>
      <c r="C79" s="30">
        <v>6925</v>
      </c>
      <c r="D79" s="25">
        <v>16925</v>
      </c>
    </row>
    <row r="80" spans="1:4" ht="64.5" customHeight="1" x14ac:dyDescent="0.25">
      <c r="A80" s="6" t="s">
        <v>147</v>
      </c>
      <c r="B80" s="18" t="s">
        <v>197</v>
      </c>
      <c r="C80" s="30">
        <f>C81</f>
        <v>34106</v>
      </c>
      <c r="D80" s="25">
        <v>34106.97</v>
      </c>
    </row>
    <row r="81" spans="1:4" ht="76.5" customHeight="1" x14ac:dyDescent="0.25">
      <c r="A81" s="20" t="s">
        <v>148</v>
      </c>
      <c r="B81" s="18" t="s">
        <v>198</v>
      </c>
      <c r="C81" s="30">
        <v>34106</v>
      </c>
      <c r="D81" s="25">
        <v>34106.97</v>
      </c>
    </row>
    <row r="82" spans="1:4" ht="42.75" customHeight="1" x14ac:dyDescent="0.25">
      <c r="A82" s="6" t="s">
        <v>149</v>
      </c>
      <c r="B82" s="18" t="s">
        <v>199</v>
      </c>
      <c r="C82" s="30">
        <f>C83</f>
        <v>8000</v>
      </c>
      <c r="D82" s="25">
        <v>8000</v>
      </c>
    </row>
    <row r="83" spans="1:4" ht="61.5" customHeight="1" x14ac:dyDescent="0.25">
      <c r="A83" s="6" t="s">
        <v>150</v>
      </c>
      <c r="B83" s="18" t="s">
        <v>200</v>
      </c>
      <c r="C83" s="30">
        <v>8000</v>
      </c>
      <c r="D83" s="25">
        <v>8000</v>
      </c>
    </row>
    <row r="84" spans="1:4" ht="61.5" customHeight="1" x14ac:dyDescent="0.25">
      <c r="A84" s="6" t="s">
        <v>222</v>
      </c>
      <c r="B84" s="18" t="s">
        <v>302</v>
      </c>
      <c r="C84" s="30">
        <f>C85</f>
        <v>2000</v>
      </c>
      <c r="D84" s="25">
        <v>2000</v>
      </c>
    </row>
    <row r="85" spans="1:4" ht="74.25" customHeight="1" x14ac:dyDescent="0.25">
      <c r="A85" s="6" t="s">
        <v>223</v>
      </c>
      <c r="B85" s="18" t="s">
        <v>303</v>
      </c>
      <c r="C85" s="30">
        <v>2000</v>
      </c>
      <c r="D85" s="25">
        <v>2000</v>
      </c>
    </row>
    <row r="86" spans="1:4" ht="41.25" customHeight="1" x14ac:dyDescent="0.25">
      <c r="A86" s="6" t="s">
        <v>151</v>
      </c>
      <c r="B86" s="18" t="s">
        <v>201</v>
      </c>
      <c r="C86" s="30">
        <f>C87</f>
        <v>1500</v>
      </c>
      <c r="D86" s="25">
        <v>1500</v>
      </c>
    </row>
    <row r="87" spans="1:4" ht="60.75" customHeight="1" x14ac:dyDescent="0.25">
      <c r="A87" s="6" t="s">
        <v>152</v>
      </c>
      <c r="B87" s="18" t="s">
        <v>211</v>
      </c>
      <c r="C87" s="30">
        <v>1500</v>
      </c>
      <c r="D87" s="25">
        <v>1500</v>
      </c>
    </row>
    <row r="88" spans="1:4" ht="50.25" customHeight="1" x14ac:dyDescent="0.25">
      <c r="A88" s="6" t="s">
        <v>153</v>
      </c>
      <c r="B88" s="18" t="s">
        <v>194</v>
      </c>
      <c r="C88" s="30">
        <f>C89</f>
        <v>500</v>
      </c>
      <c r="D88" s="25">
        <f>D89</f>
        <v>500</v>
      </c>
    </row>
    <row r="89" spans="1:4" ht="78.75" customHeight="1" x14ac:dyDescent="0.25">
      <c r="A89" s="6" t="s">
        <v>154</v>
      </c>
      <c r="B89" s="18" t="s">
        <v>249</v>
      </c>
      <c r="C89" s="30">
        <v>500</v>
      </c>
      <c r="D89" s="25">
        <v>500</v>
      </c>
    </row>
    <row r="90" spans="1:4" ht="80.25" customHeight="1" x14ac:dyDescent="0.25">
      <c r="A90" s="6" t="s">
        <v>155</v>
      </c>
      <c r="B90" s="18" t="s">
        <v>304</v>
      </c>
      <c r="C90" s="30">
        <f>C91</f>
        <v>2700</v>
      </c>
      <c r="D90" s="25">
        <v>2700</v>
      </c>
    </row>
    <row r="91" spans="1:4" ht="104.25" customHeight="1" x14ac:dyDescent="0.25">
      <c r="A91" s="6" t="s">
        <v>156</v>
      </c>
      <c r="B91" s="18" t="s">
        <v>299</v>
      </c>
      <c r="C91" s="30">
        <v>2700</v>
      </c>
      <c r="D91" s="25">
        <v>2700</v>
      </c>
    </row>
    <row r="92" spans="1:4" ht="56.25" customHeight="1" x14ac:dyDescent="0.25">
      <c r="A92" s="6" t="s">
        <v>252</v>
      </c>
      <c r="B92" s="18" t="s">
        <v>301</v>
      </c>
      <c r="C92" s="30">
        <f>C93</f>
        <v>0</v>
      </c>
      <c r="D92" s="25"/>
    </row>
    <row r="93" spans="1:4" ht="66.75" customHeight="1" x14ac:dyDescent="0.25">
      <c r="A93" s="20" t="s">
        <v>253</v>
      </c>
      <c r="B93" s="18" t="s">
        <v>300</v>
      </c>
      <c r="C93" s="30">
        <v>0</v>
      </c>
      <c r="D93" s="25"/>
    </row>
    <row r="94" spans="1:4" ht="54.75" customHeight="1" x14ac:dyDescent="0.25">
      <c r="A94" s="20" t="s">
        <v>171</v>
      </c>
      <c r="B94" s="18" t="s">
        <v>202</v>
      </c>
      <c r="C94" s="30">
        <f>C95</f>
        <v>13750</v>
      </c>
      <c r="D94" s="25">
        <f>D95</f>
        <v>13750</v>
      </c>
    </row>
    <row r="95" spans="1:4" ht="66" customHeight="1" x14ac:dyDescent="0.25">
      <c r="A95" s="20" t="s">
        <v>172</v>
      </c>
      <c r="B95" s="18" t="s">
        <v>203</v>
      </c>
      <c r="C95" s="30">
        <v>13750</v>
      </c>
      <c r="D95" s="25">
        <v>13750</v>
      </c>
    </row>
    <row r="96" spans="1:4" ht="39.75" customHeight="1" x14ac:dyDescent="0.25">
      <c r="A96" s="6" t="s">
        <v>157</v>
      </c>
      <c r="B96" s="18" t="s">
        <v>204</v>
      </c>
      <c r="C96" s="30">
        <f>C97</f>
        <v>1003</v>
      </c>
      <c r="D96" s="25">
        <f>D97</f>
        <v>1003.61</v>
      </c>
    </row>
    <row r="97" spans="1:4" ht="68.25" customHeight="1" x14ac:dyDescent="0.25">
      <c r="A97" s="6" t="s">
        <v>158</v>
      </c>
      <c r="B97" s="18" t="s">
        <v>205</v>
      </c>
      <c r="C97" s="30">
        <v>1003</v>
      </c>
      <c r="D97" s="25">
        <v>1003.61</v>
      </c>
    </row>
    <row r="98" spans="1:4" ht="51.75" customHeight="1" x14ac:dyDescent="0.25">
      <c r="A98" s="20" t="s">
        <v>159</v>
      </c>
      <c r="B98" s="18" t="s">
        <v>206</v>
      </c>
      <c r="C98" s="30">
        <f>C99</f>
        <v>50406.31</v>
      </c>
      <c r="D98" s="25">
        <f>D99</f>
        <v>254877.61</v>
      </c>
    </row>
    <row r="99" spans="1:4" ht="63" customHeight="1" x14ac:dyDescent="0.25">
      <c r="A99" s="20" t="s">
        <v>160</v>
      </c>
      <c r="B99" s="18" t="s">
        <v>207</v>
      </c>
      <c r="C99" s="30">
        <v>50406.31</v>
      </c>
      <c r="D99" s="25">
        <v>254877.61</v>
      </c>
    </row>
    <row r="100" spans="1:4" ht="87.75" customHeight="1" x14ac:dyDescent="0.25">
      <c r="A100" s="6" t="s">
        <v>247</v>
      </c>
      <c r="B100" s="18" t="s">
        <v>248</v>
      </c>
      <c r="C100" s="30">
        <f>C101</f>
        <v>0</v>
      </c>
      <c r="D100" s="25"/>
    </row>
    <row r="101" spans="1:4" ht="101.25" customHeight="1" x14ac:dyDescent="0.25">
      <c r="A101" s="20" t="s">
        <v>251</v>
      </c>
      <c r="B101" s="23" t="s">
        <v>250</v>
      </c>
      <c r="C101" s="30">
        <v>0</v>
      </c>
      <c r="D101" s="25"/>
    </row>
    <row r="102" spans="1:4" ht="86.25" customHeight="1" x14ac:dyDescent="0.25">
      <c r="A102" s="20" t="s">
        <v>226</v>
      </c>
      <c r="B102" s="18" t="s">
        <v>228</v>
      </c>
      <c r="C102" s="30">
        <f>C103+C105</f>
        <v>195656</v>
      </c>
      <c r="D102" s="25">
        <v>195657.46</v>
      </c>
    </row>
    <row r="103" spans="1:4" ht="62.25" customHeight="1" x14ac:dyDescent="0.25">
      <c r="A103" s="20" t="s">
        <v>227</v>
      </c>
      <c r="B103" s="18" t="s">
        <v>231</v>
      </c>
      <c r="C103" s="30">
        <f>C104</f>
        <v>87603</v>
      </c>
      <c r="D103" s="25">
        <v>87603.72</v>
      </c>
    </row>
    <row r="104" spans="1:4" ht="63.75" customHeight="1" x14ac:dyDescent="0.25">
      <c r="A104" s="20" t="s">
        <v>224</v>
      </c>
      <c r="B104" s="18" t="s">
        <v>236</v>
      </c>
      <c r="C104" s="30">
        <v>87603</v>
      </c>
      <c r="D104" s="25">
        <v>87603.72</v>
      </c>
    </row>
    <row r="105" spans="1:4" ht="63.75" customHeight="1" x14ac:dyDescent="0.25">
      <c r="A105" s="20" t="s">
        <v>242</v>
      </c>
      <c r="B105" s="18" t="s">
        <v>244</v>
      </c>
      <c r="C105" s="30">
        <f>C106</f>
        <v>108053</v>
      </c>
      <c r="D105" s="25">
        <v>108053.74</v>
      </c>
    </row>
    <row r="106" spans="1:4" ht="51.75" customHeight="1" x14ac:dyDescent="0.25">
      <c r="A106" s="20" t="s">
        <v>243</v>
      </c>
      <c r="B106" s="18" t="s">
        <v>245</v>
      </c>
      <c r="C106" s="30">
        <v>108053</v>
      </c>
      <c r="D106" s="25">
        <v>108053.74</v>
      </c>
    </row>
    <row r="107" spans="1:4" ht="22.5" customHeight="1" x14ac:dyDescent="0.25">
      <c r="A107" s="20" t="s">
        <v>271</v>
      </c>
      <c r="B107" s="18" t="s">
        <v>274</v>
      </c>
      <c r="C107" s="30">
        <f>C108</f>
        <v>0</v>
      </c>
      <c r="D107" s="25"/>
    </row>
    <row r="108" spans="1:4" ht="51.75" customHeight="1" x14ac:dyDescent="0.25">
      <c r="A108" s="20" t="s">
        <v>272</v>
      </c>
      <c r="B108" s="18" t="s">
        <v>275</v>
      </c>
      <c r="C108" s="30">
        <f>C109</f>
        <v>0</v>
      </c>
      <c r="D108" s="25"/>
    </row>
    <row r="109" spans="1:4" ht="51.75" customHeight="1" x14ac:dyDescent="0.25">
      <c r="A109" s="6" t="s">
        <v>273</v>
      </c>
      <c r="B109" s="18" t="s">
        <v>276</v>
      </c>
      <c r="C109" s="30">
        <v>0</v>
      </c>
      <c r="D109" s="25"/>
    </row>
    <row r="110" spans="1:4" ht="21" customHeight="1" x14ac:dyDescent="0.25">
      <c r="A110" s="6" t="s">
        <v>229</v>
      </c>
      <c r="B110" s="18" t="s">
        <v>230</v>
      </c>
      <c r="C110" s="30">
        <f>C111</f>
        <v>0</v>
      </c>
      <c r="D110" s="25"/>
    </row>
    <row r="111" spans="1:4" ht="124.5" customHeight="1" x14ac:dyDescent="0.25">
      <c r="A111" s="6" t="s">
        <v>225</v>
      </c>
      <c r="B111" s="18" t="s">
        <v>305</v>
      </c>
      <c r="C111" s="30">
        <v>0</v>
      </c>
      <c r="D111" s="25"/>
    </row>
    <row r="112" spans="1:4" x14ac:dyDescent="0.25">
      <c r="A112" s="6" t="s">
        <v>58</v>
      </c>
      <c r="B112" s="18" t="s">
        <v>84</v>
      </c>
      <c r="C112" s="30">
        <f>C115</f>
        <v>325891.80000000005</v>
      </c>
      <c r="D112" s="25">
        <f>D115+D113</f>
        <v>293055.23</v>
      </c>
    </row>
    <row r="113" spans="1:4" x14ac:dyDescent="0.25">
      <c r="A113" s="17" t="s">
        <v>347</v>
      </c>
      <c r="B113" s="18" t="s">
        <v>349</v>
      </c>
      <c r="C113" s="30"/>
      <c r="D113" s="25">
        <v>3600</v>
      </c>
    </row>
    <row r="114" spans="1:4" x14ac:dyDescent="0.25">
      <c r="A114" s="17" t="s">
        <v>348</v>
      </c>
      <c r="B114" s="18" t="s">
        <v>350</v>
      </c>
      <c r="C114" s="30"/>
      <c r="D114" s="25">
        <v>3600</v>
      </c>
    </row>
    <row r="115" spans="1:4" x14ac:dyDescent="0.25">
      <c r="A115" s="6" t="s">
        <v>177</v>
      </c>
      <c r="B115" s="18" t="s">
        <v>179</v>
      </c>
      <c r="C115" s="30">
        <f>C116</f>
        <v>325891.80000000005</v>
      </c>
      <c r="D115" s="25">
        <v>289455.23</v>
      </c>
    </row>
    <row r="116" spans="1:4" x14ac:dyDescent="0.25">
      <c r="A116" s="6" t="s">
        <v>178</v>
      </c>
      <c r="B116" s="18" t="s">
        <v>180</v>
      </c>
      <c r="C116" s="30">
        <f>C117+C118+C119+C120+C121</f>
        <v>325891.80000000005</v>
      </c>
      <c r="D116" s="25">
        <v>289455.23</v>
      </c>
    </row>
    <row r="117" spans="1:4" ht="54" customHeight="1" x14ac:dyDescent="0.25">
      <c r="A117" s="6" t="s">
        <v>282</v>
      </c>
      <c r="B117" s="15" t="s">
        <v>286</v>
      </c>
      <c r="C117" s="30">
        <v>114399</v>
      </c>
      <c r="D117" s="25"/>
    </row>
    <row r="118" spans="1:4" ht="42.75" customHeight="1" x14ac:dyDescent="0.25">
      <c r="A118" s="6" t="s">
        <v>283</v>
      </c>
      <c r="B118" s="15" t="s">
        <v>287</v>
      </c>
      <c r="C118" s="30">
        <v>86793</v>
      </c>
      <c r="D118" s="25"/>
    </row>
    <row r="119" spans="1:4" ht="53.25" customHeight="1" x14ac:dyDescent="0.25">
      <c r="A119" s="6" t="s">
        <v>284</v>
      </c>
      <c r="B119" s="15" t="s">
        <v>288</v>
      </c>
      <c r="C119" s="30">
        <v>55404</v>
      </c>
      <c r="D119" s="25"/>
    </row>
    <row r="120" spans="1:4" ht="46.5" customHeight="1" x14ac:dyDescent="0.25">
      <c r="A120" s="6" t="s">
        <v>285</v>
      </c>
      <c r="B120" s="15" t="s">
        <v>289</v>
      </c>
      <c r="C120" s="30">
        <v>42785.4</v>
      </c>
      <c r="D120" s="25"/>
    </row>
    <row r="121" spans="1:4" ht="43.5" customHeight="1" x14ac:dyDescent="0.25">
      <c r="A121" s="6" t="s">
        <v>291</v>
      </c>
      <c r="B121" s="15" t="s">
        <v>290</v>
      </c>
      <c r="C121" s="30">
        <v>26510.400000000001</v>
      </c>
      <c r="D121" s="25">
        <v>26510.400000000001</v>
      </c>
    </row>
    <row r="122" spans="1:4" x14ac:dyDescent="0.25">
      <c r="A122" s="6" t="s">
        <v>59</v>
      </c>
      <c r="B122" s="18" t="s">
        <v>85</v>
      </c>
      <c r="C122" s="25">
        <f>C123+C230+C233</f>
        <v>583664028.46000004</v>
      </c>
      <c r="D122" s="25">
        <f>D123+D230+D233</f>
        <v>575631529.98999989</v>
      </c>
    </row>
    <row r="123" spans="1:4" ht="24" x14ac:dyDescent="0.25">
      <c r="A123" s="6" t="s">
        <v>60</v>
      </c>
      <c r="B123" s="18" t="s">
        <v>86</v>
      </c>
      <c r="C123" s="25">
        <f>C124+C129+C148+C223</f>
        <v>596614859.96000004</v>
      </c>
      <c r="D123" s="25">
        <f>D124+D129+D148+D223+D144</f>
        <v>588475962.28999996</v>
      </c>
    </row>
    <row r="124" spans="1:4" x14ac:dyDescent="0.25">
      <c r="A124" s="6" t="s">
        <v>118</v>
      </c>
      <c r="B124" s="18" t="s">
        <v>87</v>
      </c>
      <c r="C124" s="25">
        <f>C125+C127</f>
        <v>5998690</v>
      </c>
      <c r="D124" s="25">
        <v>5998690</v>
      </c>
    </row>
    <row r="125" spans="1:4" x14ac:dyDescent="0.25">
      <c r="A125" s="6" t="s">
        <v>117</v>
      </c>
      <c r="B125" s="18" t="s">
        <v>161</v>
      </c>
      <c r="C125" s="25">
        <f>C126</f>
        <v>998690</v>
      </c>
      <c r="D125" s="25">
        <v>998690</v>
      </c>
    </row>
    <row r="126" spans="1:4" ht="24" x14ac:dyDescent="0.25">
      <c r="A126" s="6" t="s">
        <v>119</v>
      </c>
      <c r="B126" s="18" t="s">
        <v>88</v>
      </c>
      <c r="C126" s="25">
        <v>998690</v>
      </c>
      <c r="D126" s="25">
        <v>998690</v>
      </c>
    </row>
    <row r="127" spans="1:4" ht="29.25" customHeight="1" x14ac:dyDescent="0.25">
      <c r="A127" s="13" t="s">
        <v>334</v>
      </c>
      <c r="B127" s="14" t="s">
        <v>335</v>
      </c>
      <c r="C127" s="25">
        <f>C128</f>
        <v>5000000</v>
      </c>
      <c r="D127" s="25">
        <v>5000000</v>
      </c>
    </row>
    <row r="128" spans="1:4" ht="39" customHeight="1" x14ac:dyDescent="0.25">
      <c r="A128" s="13" t="s">
        <v>332</v>
      </c>
      <c r="B128" s="14" t="s">
        <v>333</v>
      </c>
      <c r="C128" s="25">
        <v>5000000</v>
      </c>
      <c r="D128" s="25">
        <v>5000000</v>
      </c>
    </row>
    <row r="129" spans="1:4" ht="27.75" customHeight="1" x14ac:dyDescent="0.25">
      <c r="A129" s="6" t="s">
        <v>120</v>
      </c>
      <c r="B129" s="18" t="s">
        <v>89</v>
      </c>
      <c r="C129" s="25">
        <f>C130+C132+C134+C136+C138+C140+C142+C146</f>
        <v>209291277.95999998</v>
      </c>
      <c r="D129" s="25">
        <f>D130+D132+D134+D136+D138+D140+D142+D146</f>
        <v>162521521.31</v>
      </c>
    </row>
    <row r="130" spans="1:4" ht="27.75" customHeight="1" x14ac:dyDescent="0.25">
      <c r="A130" s="6" t="s">
        <v>329</v>
      </c>
      <c r="B130" s="18" t="s">
        <v>328</v>
      </c>
      <c r="C130" s="30">
        <f>C131</f>
        <v>49745820</v>
      </c>
      <c r="D130" s="25">
        <v>19310654.879999999</v>
      </c>
    </row>
    <row r="131" spans="1:4" ht="27.75" customHeight="1" x14ac:dyDescent="0.25">
      <c r="A131" s="6" t="s">
        <v>330</v>
      </c>
      <c r="B131" s="18" t="s">
        <v>331</v>
      </c>
      <c r="C131" s="30">
        <v>49745820</v>
      </c>
      <c r="D131" s="25">
        <v>19310654.879999999</v>
      </c>
    </row>
    <row r="132" spans="1:4" ht="49.5" customHeight="1" x14ac:dyDescent="0.25">
      <c r="A132" s="6" t="s">
        <v>234</v>
      </c>
      <c r="B132" s="18" t="s">
        <v>232</v>
      </c>
      <c r="C132" s="30">
        <f>C133</f>
        <v>1663495</v>
      </c>
      <c r="D132" s="25">
        <v>1663495</v>
      </c>
    </row>
    <row r="133" spans="1:4" ht="51" customHeight="1" x14ac:dyDescent="0.25">
      <c r="A133" s="6" t="s">
        <v>235</v>
      </c>
      <c r="B133" s="18" t="s">
        <v>233</v>
      </c>
      <c r="C133" s="30">
        <v>1663495</v>
      </c>
      <c r="D133" s="25">
        <v>1663495</v>
      </c>
    </row>
    <row r="134" spans="1:4" ht="44.25" customHeight="1" x14ac:dyDescent="0.25">
      <c r="A134" s="6" t="s">
        <v>186</v>
      </c>
      <c r="B134" s="18" t="s">
        <v>188</v>
      </c>
      <c r="C134" s="30">
        <f>C135</f>
        <v>7146957</v>
      </c>
      <c r="D134" s="25">
        <v>6440907</v>
      </c>
    </row>
    <row r="135" spans="1:4" ht="43.5" customHeight="1" x14ac:dyDescent="0.25">
      <c r="A135" s="6" t="s">
        <v>187</v>
      </c>
      <c r="B135" s="18" t="s">
        <v>189</v>
      </c>
      <c r="C135" s="30">
        <v>7146957</v>
      </c>
      <c r="D135" s="25">
        <v>6440907</v>
      </c>
    </row>
    <row r="136" spans="1:4" ht="50.25" customHeight="1" x14ac:dyDescent="0.25">
      <c r="A136" s="6" t="s">
        <v>308</v>
      </c>
      <c r="B136" s="18" t="s">
        <v>310</v>
      </c>
      <c r="C136" s="30">
        <f>C137</f>
        <v>67507043</v>
      </c>
      <c r="D136" s="25">
        <v>53261488.020000003</v>
      </c>
    </row>
    <row r="137" spans="1:4" ht="51.75" customHeight="1" x14ac:dyDescent="0.25">
      <c r="A137" s="6" t="s">
        <v>309</v>
      </c>
      <c r="B137" s="18" t="s">
        <v>311</v>
      </c>
      <c r="C137" s="30">
        <v>67507043</v>
      </c>
      <c r="D137" s="25">
        <v>53261488.020000003</v>
      </c>
    </row>
    <row r="138" spans="1:4" ht="40.5" customHeight="1" x14ac:dyDescent="0.25">
      <c r="A138" s="6" t="s">
        <v>319</v>
      </c>
      <c r="B138" s="18" t="s">
        <v>318</v>
      </c>
      <c r="C138" s="30">
        <f>C139</f>
        <v>1200000</v>
      </c>
      <c r="D138" s="25">
        <v>1200000</v>
      </c>
    </row>
    <row r="139" spans="1:4" ht="39" customHeight="1" x14ac:dyDescent="0.25">
      <c r="A139" s="6" t="s">
        <v>320</v>
      </c>
      <c r="B139" s="18" t="s">
        <v>321</v>
      </c>
      <c r="C139" s="30">
        <v>1200000</v>
      </c>
      <c r="D139" s="25">
        <v>1200000</v>
      </c>
    </row>
    <row r="140" spans="1:4" ht="25.5" customHeight="1" x14ac:dyDescent="0.25">
      <c r="A140" s="6" t="s">
        <v>184</v>
      </c>
      <c r="B140" s="18" t="s">
        <v>182</v>
      </c>
      <c r="C140" s="30">
        <f>C141</f>
        <v>1637325.96</v>
      </c>
      <c r="D140" s="25">
        <v>1637325.96</v>
      </c>
    </row>
    <row r="141" spans="1:4" ht="27.75" customHeight="1" x14ac:dyDescent="0.25">
      <c r="A141" s="6" t="s">
        <v>185</v>
      </c>
      <c r="B141" s="18" t="s">
        <v>183</v>
      </c>
      <c r="C141" s="30">
        <v>1637325.96</v>
      </c>
      <c r="D141" s="25">
        <v>1637325.96</v>
      </c>
    </row>
    <row r="142" spans="1:4" ht="27.75" customHeight="1" x14ac:dyDescent="0.25">
      <c r="A142" s="6" t="s">
        <v>323</v>
      </c>
      <c r="B142" s="18" t="s">
        <v>322</v>
      </c>
      <c r="C142" s="30">
        <f>C143</f>
        <v>290698</v>
      </c>
      <c r="D142" s="25">
        <v>290698</v>
      </c>
    </row>
    <row r="143" spans="1:4" ht="27.75" customHeight="1" x14ac:dyDescent="0.25">
      <c r="A143" s="6" t="s">
        <v>324</v>
      </c>
      <c r="B143" s="18" t="s">
        <v>325</v>
      </c>
      <c r="C143" s="30">
        <v>290698</v>
      </c>
      <c r="D143" s="25">
        <v>290698</v>
      </c>
    </row>
    <row r="144" spans="1:4" ht="27.75" customHeight="1" x14ac:dyDescent="0.25">
      <c r="A144" s="6" t="s">
        <v>355</v>
      </c>
      <c r="B144" s="18" t="s">
        <v>353</v>
      </c>
      <c r="C144" s="30"/>
      <c r="D144" s="25">
        <v>9753221</v>
      </c>
    </row>
    <row r="145" spans="1:4" ht="27.75" customHeight="1" x14ac:dyDescent="0.25">
      <c r="A145" s="6" t="s">
        <v>356</v>
      </c>
      <c r="B145" s="18" t="s">
        <v>354</v>
      </c>
      <c r="C145" s="30"/>
      <c r="D145" s="25">
        <v>9753221</v>
      </c>
    </row>
    <row r="146" spans="1:4" x14ac:dyDescent="0.25">
      <c r="A146" s="6" t="s">
        <v>121</v>
      </c>
      <c r="B146" s="18" t="s">
        <v>90</v>
      </c>
      <c r="C146" s="30">
        <f>C147</f>
        <v>80099939</v>
      </c>
      <c r="D146" s="25">
        <f>D147</f>
        <v>78716952.450000003</v>
      </c>
    </row>
    <row r="147" spans="1:4" x14ac:dyDescent="0.25">
      <c r="A147" s="6" t="s">
        <v>122</v>
      </c>
      <c r="B147" s="18" t="s">
        <v>91</v>
      </c>
      <c r="C147" s="30">
        <v>80099939</v>
      </c>
      <c r="D147" s="25">
        <v>78716952.450000003</v>
      </c>
    </row>
    <row r="148" spans="1:4" x14ac:dyDescent="0.25">
      <c r="A148" s="33" t="s">
        <v>123</v>
      </c>
      <c r="B148" s="32" t="s">
        <v>92</v>
      </c>
      <c r="C148" s="35">
        <f>C151+C157+C161+C163+C165+C167+C169</f>
        <v>378768792</v>
      </c>
      <c r="D148" s="37">
        <v>407668576</v>
      </c>
    </row>
    <row r="149" spans="1:4" ht="3.75" customHeight="1" x14ac:dyDescent="0.25">
      <c r="A149" s="33"/>
      <c r="B149" s="32"/>
      <c r="C149" s="35"/>
      <c r="D149" s="37"/>
    </row>
    <row r="150" spans="1:4" ht="0.75" customHeight="1" x14ac:dyDescent="0.25">
      <c r="A150" s="33"/>
      <c r="B150" s="32"/>
      <c r="C150" s="35"/>
      <c r="D150" s="25"/>
    </row>
    <row r="151" spans="1:4" x14ac:dyDescent="0.25">
      <c r="A151" s="33" t="s">
        <v>124</v>
      </c>
      <c r="B151" s="32" t="s">
        <v>93</v>
      </c>
      <c r="C151" s="35">
        <f>C154</f>
        <v>73128</v>
      </c>
      <c r="D151" s="37">
        <v>73128</v>
      </c>
    </row>
    <row r="152" spans="1:4" x14ac:dyDescent="0.25">
      <c r="A152" s="33"/>
      <c r="B152" s="32"/>
      <c r="C152" s="35"/>
      <c r="D152" s="37"/>
    </row>
    <row r="153" spans="1:4" ht="17.25" customHeight="1" x14ac:dyDescent="0.25">
      <c r="A153" s="33"/>
      <c r="B153" s="32"/>
      <c r="C153" s="35"/>
      <c r="D153" s="37"/>
    </row>
    <row r="154" spans="1:4" x14ac:dyDescent="0.25">
      <c r="A154" s="33" t="s">
        <v>125</v>
      </c>
      <c r="B154" s="32" t="s">
        <v>94</v>
      </c>
      <c r="C154" s="35">
        <v>73128</v>
      </c>
      <c r="D154" s="37">
        <v>73128</v>
      </c>
    </row>
    <row r="155" spans="1:4" x14ac:dyDescent="0.25">
      <c r="A155" s="33"/>
      <c r="B155" s="32"/>
      <c r="C155" s="35"/>
      <c r="D155" s="37"/>
    </row>
    <row r="156" spans="1:4" x14ac:dyDescent="0.25">
      <c r="A156" s="33"/>
      <c r="B156" s="32"/>
      <c r="C156" s="35"/>
      <c r="D156" s="37"/>
    </row>
    <row r="157" spans="1:4" x14ac:dyDescent="0.25">
      <c r="A157" s="33" t="s">
        <v>126</v>
      </c>
      <c r="B157" s="32" t="s">
        <v>95</v>
      </c>
      <c r="C157" s="35">
        <f>C160</f>
        <v>4765817</v>
      </c>
      <c r="D157" s="37">
        <v>4828133</v>
      </c>
    </row>
    <row r="158" spans="1:4" x14ac:dyDescent="0.25">
      <c r="A158" s="33"/>
      <c r="B158" s="32"/>
      <c r="C158" s="35"/>
      <c r="D158" s="37">
        <v>4828133</v>
      </c>
    </row>
    <row r="159" spans="1:4" ht="8.25" customHeight="1" x14ac:dyDescent="0.25">
      <c r="A159" s="33"/>
      <c r="B159" s="32"/>
      <c r="C159" s="35"/>
      <c r="D159" s="37">
        <v>4828133</v>
      </c>
    </row>
    <row r="160" spans="1:4" ht="41.25" customHeight="1" x14ac:dyDescent="0.25">
      <c r="A160" s="6" t="s">
        <v>127</v>
      </c>
      <c r="B160" s="18" t="s">
        <v>96</v>
      </c>
      <c r="C160" s="30">
        <v>4765817</v>
      </c>
      <c r="D160" s="25">
        <v>4828133</v>
      </c>
    </row>
    <row r="161" spans="1:4" ht="50.25" customHeight="1" x14ac:dyDescent="0.25">
      <c r="A161" s="6" t="s">
        <v>209</v>
      </c>
      <c r="B161" s="18" t="s">
        <v>210</v>
      </c>
      <c r="C161" s="30">
        <f>C162</f>
        <v>10104565</v>
      </c>
      <c r="D161" s="25">
        <v>10104565</v>
      </c>
    </row>
    <row r="162" spans="1:4" ht="49.5" customHeight="1" x14ac:dyDescent="0.25">
      <c r="A162" s="6" t="s">
        <v>208</v>
      </c>
      <c r="B162" s="18" t="s">
        <v>212</v>
      </c>
      <c r="C162" s="30">
        <v>10104565</v>
      </c>
      <c r="D162" s="25">
        <v>10104565</v>
      </c>
    </row>
    <row r="163" spans="1:4" ht="49.5" customHeight="1" x14ac:dyDescent="0.25">
      <c r="A163" s="6" t="s">
        <v>255</v>
      </c>
      <c r="B163" s="18" t="s">
        <v>254</v>
      </c>
      <c r="C163" s="30">
        <f>C164</f>
        <v>2079</v>
      </c>
      <c r="D163" s="25">
        <v>2079</v>
      </c>
    </row>
    <row r="164" spans="1:4" ht="49.5" customHeight="1" x14ac:dyDescent="0.25">
      <c r="A164" s="6" t="s">
        <v>256</v>
      </c>
      <c r="B164" s="18" t="s">
        <v>257</v>
      </c>
      <c r="C164" s="30">
        <v>2079</v>
      </c>
      <c r="D164" s="25">
        <v>2079</v>
      </c>
    </row>
    <row r="165" spans="1:4" ht="54.75" customHeight="1" x14ac:dyDescent="0.25">
      <c r="A165" s="21" t="s">
        <v>173</v>
      </c>
      <c r="B165" s="18" t="s">
        <v>175</v>
      </c>
      <c r="C165" s="30">
        <f>C166</f>
        <v>22730899</v>
      </c>
      <c r="D165" s="25">
        <v>22730899</v>
      </c>
    </row>
    <row r="166" spans="1:4" ht="42" customHeight="1" x14ac:dyDescent="0.25">
      <c r="A166" s="21" t="s">
        <v>174</v>
      </c>
      <c r="B166" s="18" t="s">
        <v>176</v>
      </c>
      <c r="C166" s="30">
        <v>22730899</v>
      </c>
      <c r="D166" s="25">
        <v>22730899</v>
      </c>
    </row>
    <row r="167" spans="1:4" ht="24" x14ac:dyDescent="0.25">
      <c r="A167" s="21" t="s">
        <v>215</v>
      </c>
      <c r="B167" s="18" t="s">
        <v>217</v>
      </c>
      <c r="C167" s="30">
        <f>C168</f>
        <v>1361807</v>
      </c>
      <c r="D167" s="25">
        <v>1361807</v>
      </c>
    </row>
    <row r="168" spans="1:4" ht="24" x14ac:dyDescent="0.25">
      <c r="A168" s="21" t="s">
        <v>216</v>
      </c>
      <c r="B168" s="18" t="s">
        <v>218</v>
      </c>
      <c r="C168" s="30">
        <v>1361807</v>
      </c>
      <c r="D168" s="25">
        <v>1361807</v>
      </c>
    </row>
    <row r="169" spans="1:4" x14ac:dyDescent="0.25">
      <c r="A169" s="6" t="s">
        <v>128</v>
      </c>
      <c r="B169" s="18" t="s">
        <v>97</v>
      </c>
      <c r="C169" s="30">
        <f>C170</f>
        <v>339730497</v>
      </c>
      <c r="D169" s="25">
        <f>D170</f>
        <v>368567965</v>
      </c>
    </row>
    <row r="170" spans="1:4" x14ac:dyDescent="0.25">
      <c r="A170" s="6" t="s">
        <v>129</v>
      </c>
      <c r="B170" s="18" t="s">
        <v>98</v>
      </c>
      <c r="C170" s="30">
        <f>C171+C172+C173+C176+C179+C182+C185+C188+C191+C194+C197+C200+C203+C207+C209+C212+C217+C220</f>
        <v>339730497</v>
      </c>
      <c r="D170" s="25">
        <f>D171+D172+D173+D176+D179+D182+D185+D188+D191+D194+D197+D200+D203+D207+D209+D212+D217+D220+D206</f>
        <v>368567965</v>
      </c>
    </row>
    <row r="171" spans="1:4" ht="36" x14ac:dyDescent="0.25">
      <c r="A171" s="6" t="s">
        <v>130</v>
      </c>
      <c r="B171" s="18" t="s">
        <v>99</v>
      </c>
      <c r="C171" s="30">
        <v>47331</v>
      </c>
      <c r="D171" s="25">
        <v>47331</v>
      </c>
    </row>
    <row r="172" spans="1:4" ht="36" x14ac:dyDescent="0.25">
      <c r="A172" s="6" t="s">
        <v>130</v>
      </c>
      <c r="B172" s="18" t="s">
        <v>100</v>
      </c>
      <c r="C172" s="30">
        <v>385477</v>
      </c>
      <c r="D172" s="25">
        <v>378858</v>
      </c>
    </row>
    <row r="173" spans="1:4" ht="56.25" customHeight="1" x14ac:dyDescent="0.25">
      <c r="A173" s="33" t="s">
        <v>130</v>
      </c>
      <c r="B173" s="32" t="s">
        <v>101</v>
      </c>
      <c r="C173" s="35">
        <v>266524479</v>
      </c>
      <c r="D173" s="37">
        <v>292111486</v>
      </c>
    </row>
    <row r="174" spans="1:4" x14ac:dyDescent="0.25">
      <c r="A174" s="33"/>
      <c r="B174" s="32"/>
      <c r="C174" s="35"/>
      <c r="D174" s="37"/>
    </row>
    <row r="175" spans="1:4" ht="22.5" customHeight="1" x14ac:dyDescent="0.25">
      <c r="A175" s="33"/>
      <c r="B175" s="32"/>
      <c r="C175" s="35"/>
      <c r="D175" s="37"/>
    </row>
    <row r="176" spans="1:4" ht="18" customHeight="1" x14ac:dyDescent="0.25">
      <c r="A176" s="33" t="s">
        <v>130</v>
      </c>
      <c r="B176" s="32" t="s">
        <v>102</v>
      </c>
      <c r="C176" s="35">
        <v>26225584</v>
      </c>
      <c r="D176" s="37">
        <v>30651724</v>
      </c>
    </row>
    <row r="177" spans="1:4" x14ac:dyDescent="0.25">
      <c r="A177" s="33"/>
      <c r="B177" s="32"/>
      <c r="C177" s="35"/>
      <c r="D177" s="37"/>
    </row>
    <row r="178" spans="1:4" ht="43.5" customHeight="1" x14ac:dyDescent="0.25">
      <c r="A178" s="33"/>
      <c r="B178" s="32"/>
      <c r="C178" s="35"/>
      <c r="D178" s="37"/>
    </row>
    <row r="179" spans="1:4" x14ac:dyDescent="0.25">
      <c r="A179" s="33" t="s">
        <v>130</v>
      </c>
      <c r="B179" s="32" t="s">
        <v>103</v>
      </c>
      <c r="C179" s="35">
        <v>118785</v>
      </c>
      <c r="D179" s="37">
        <v>118785</v>
      </c>
    </row>
    <row r="180" spans="1:4" x14ac:dyDescent="0.25">
      <c r="A180" s="33"/>
      <c r="B180" s="32"/>
      <c r="C180" s="35"/>
      <c r="D180" s="37"/>
    </row>
    <row r="181" spans="1:4" ht="4.5" customHeight="1" x14ac:dyDescent="0.25">
      <c r="A181" s="33"/>
      <c r="B181" s="32"/>
      <c r="C181" s="35"/>
      <c r="D181" s="37"/>
    </row>
    <row r="182" spans="1:4" x14ac:dyDescent="0.25">
      <c r="A182" s="33" t="s">
        <v>130</v>
      </c>
      <c r="B182" s="32" t="s">
        <v>104</v>
      </c>
      <c r="C182" s="35">
        <v>2839878</v>
      </c>
      <c r="D182" s="37">
        <v>2839878</v>
      </c>
    </row>
    <row r="183" spans="1:4" ht="17.25" customHeight="1" x14ac:dyDescent="0.25">
      <c r="A183" s="33"/>
      <c r="B183" s="32"/>
      <c r="C183" s="35"/>
      <c r="D183" s="37"/>
    </row>
    <row r="184" spans="1:4" x14ac:dyDescent="0.25">
      <c r="A184" s="33"/>
      <c r="B184" s="32"/>
      <c r="C184" s="35"/>
      <c r="D184" s="37"/>
    </row>
    <row r="185" spans="1:4" x14ac:dyDescent="0.25">
      <c r="A185" s="33" t="s">
        <v>130</v>
      </c>
      <c r="B185" s="32" t="s">
        <v>105</v>
      </c>
      <c r="C185" s="35">
        <v>289816</v>
      </c>
      <c r="D185" s="37">
        <v>289816</v>
      </c>
    </row>
    <row r="186" spans="1:4" x14ac:dyDescent="0.25">
      <c r="A186" s="33"/>
      <c r="B186" s="32"/>
      <c r="C186" s="35"/>
      <c r="D186" s="37"/>
    </row>
    <row r="187" spans="1:4" ht="41.25" customHeight="1" x14ac:dyDescent="0.25">
      <c r="A187" s="33"/>
      <c r="B187" s="32"/>
      <c r="C187" s="35"/>
      <c r="D187" s="37"/>
    </row>
    <row r="188" spans="1:4" x14ac:dyDescent="0.25">
      <c r="A188" s="33" t="s">
        <v>130</v>
      </c>
      <c r="B188" s="32" t="s">
        <v>106</v>
      </c>
      <c r="C188" s="35">
        <v>473313</v>
      </c>
      <c r="D188" s="37">
        <v>473313</v>
      </c>
    </row>
    <row r="189" spans="1:4" x14ac:dyDescent="0.25">
      <c r="A189" s="33"/>
      <c r="B189" s="32"/>
      <c r="C189" s="35"/>
      <c r="D189" s="37"/>
    </row>
    <row r="190" spans="1:4" ht="15.75" customHeight="1" x14ac:dyDescent="0.25">
      <c r="A190" s="33"/>
      <c r="B190" s="32"/>
      <c r="C190" s="35"/>
      <c r="D190" s="37"/>
    </row>
    <row r="191" spans="1:4" x14ac:dyDescent="0.25">
      <c r="A191" s="33" t="s">
        <v>130</v>
      </c>
      <c r="B191" s="32" t="s">
        <v>107</v>
      </c>
      <c r="C191" s="35">
        <v>1419939</v>
      </c>
      <c r="D191" s="37">
        <v>1419939</v>
      </c>
    </row>
    <row r="192" spans="1:4" ht="17.25" customHeight="1" x14ac:dyDescent="0.25">
      <c r="A192" s="33"/>
      <c r="B192" s="32"/>
      <c r="C192" s="35"/>
      <c r="D192" s="37"/>
    </row>
    <row r="193" spans="1:4" ht="18.75" customHeight="1" x14ac:dyDescent="0.25">
      <c r="A193" s="33"/>
      <c r="B193" s="32"/>
      <c r="C193" s="35"/>
      <c r="D193" s="37"/>
    </row>
    <row r="194" spans="1:4" x14ac:dyDescent="0.25">
      <c r="A194" s="33" t="s">
        <v>130</v>
      </c>
      <c r="B194" s="32" t="s">
        <v>108</v>
      </c>
      <c r="C194" s="35">
        <v>16846161</v>
      </c>
      <c r="D194" s="37">
        <v>16168973</v>
      </c>
    </row>
    <row r="195" spans="1:4" ht="17.25" customHeight="1" x14ac:dyDescent="0.25">
      <c r="A195" s="33"/>
      <c r="B195" s="32"/>
      <c r="C195" s="35"/>
      <c r="D195" s="37"/>
    </row>
    <row r="196" spans="1:4" ht="41.25" customHeight="1" x14ac:dyDescent="0.25">
      <c r="A196" s="33"/>
      <c r="B196" s="32"/>
      <c r="C196" s="35"/>
      <c r="D196" s="37"/>
    </row>
    <row r="197" spans="1:4" ht="15" customHeight="1" x14ac:dyDescent="0.25">
      <c r="A197" s="33" t="s">
        <v>130</v>
      </c>
      <c r="B197" s="32" t="s">
        <v>109</v>
      </c>
      <c r="C197" s="35">
        <v>3957373</v>
      </c>
      <c r="D197" s="37">
        <v>3957373</v>
      </c>
    </row>
    <row r="198" spans="1:4" x14ac:dyDescent="0.25">
      <c r="A198" s="33"/>
      <c r="B198" s="32"/>
      <c r="C198" s="35"/>
      <c r="D198" s="37"/>
    </row>
    <row r="199" spans="1:4" ht="23.25" customHeight="1" x14ac:dyDescent="0.25">
      <c r="A199" s="33"/>
      <c r="B199" s="32"/>
      <c r="C199" s="35"/>
      <c r="D199" s="37"/>
    </row>
    <row r="200" spans="1:4" x14ac:dyDescent="0.25">
      <c r="A200" s="33" t="s">
        <v>130</v>
      </c>
      <c r="B200" s="32" t="s">
        <v>110</v>
      </c>
      <c r="C200" s="35">
        <v>473313</v>
      </c>
      <c r="D200" s="37">
        <v>473313</v>
      </c>
    </row>
    <row r="201" spans="1:4" x14ac:dyDescent="0.25">
      <c r="A201" s="33"/>
      <c r="B201" s="32"/>
      <c r="C201" s="35"/>
      <c r="D201" s="37"/>
    </row>
    <row r="202" spans="1:4" x14ac:dyDescent="0.25">
      <c r="A202" s="33"/>
      <c r="B202" s="32"/>
      <c r="C202" s="35"/>
      <c r="D202" s="37"/>
    </row>
    <row r="203" spans="1:4" ht="29.25" customHeight="1" x14ac:dyDescent="0.25">
      <c r="A203" s="33" t="s">
        <v>130</v>
      </c>
      <c r="B203" s="32" t="s">
        <v>111</v>
      </c>
      <c r="C203" s="35">
        <v>473313</v>
      </c>
      <c r="D203" s="37">
        <v>473313</v>
      </c>
    </row>
    <row r="204" spans="1:4" x14ac:dyDescent="0.25">
      <c r="A204" s="33"/>
      <c r="B204" s="32"/>
      <c r="C204" s="35"/>
      <c r="D204" s="37"/>
    </row>
    <row r="205" spans="1:4" ht="1.5" customHeight="1" x14ac:dyDescent="0.25">
      <c r="A205" s="33"/>
      <c r="B205" s="32"/>
      <c r="C205" s="35"/>
      <c r="D205" s="37"/>
    </row>
    <row r="206" spans="1:4" ht="1.5" customHeight="1" x14ac:dyDescent="0.25">
      <c r="A206" s="6"/>
      <c r="B206" s="18"/>
      <c r="C206" s="30"/>
      <c r="D206" s="37">
        <v>9466</v>
      </c>
    </row>
    <row r="207" spans="1:4" ht="1.5" customHeight="1" x14ac:dyDescent="0.25">
      <c r="A207" s="6"/>
      <c r="B207" s="18"/>
      <c r="C207" s="35">
        <v>9466</v>
      </c>
      <c r="D207" s="37"/>
    </row>
    <row r="208" spans="1:4" ht="52.5" customHeight="1" x14ac:dyDescent="0.25">
      <c r="A208" s="21" t="s">
        <v>130</v>
      </c>
      <c r="B208" s="18" t="s">
        <v>307</v>
      </c>
      <c r="C208" s="35"/>
      <c r="D208" s="37"/>
    </row>
    <row r="209" spans="1:4" x14ac:dyDescent="0.25">
      <c r="A209" s="33" t="s">
        <v>130</v>
      </c>
      <c r="B209" s="32" t="s">
        <v>112</v>
      </c>
      <c r="C209" s="35">
        <v>10241591</v>
      </c>
      <c r="D209" s="37">
        <v>10241591</v>
      </c>
    </row>
    <row r="210" spans="1:4" x14ac:dyDescent="0.25">
      <c r="A210" s="33"/>
      <c r="B210" s="32"/>
      <c r="C210" s="35"/>
      <c r="D210" s="37"/>
    </row>
    <row r="211" spans="1:4" ht="17.25" customHeight="1" x14ac:dyDescent="0.25">
      <c r="A211" s="33"/>
      <c r="B211" s="32"/>
      <c r="C211" s="35"/>
      <c r="D211" s="37"/>
    </row>
    <row r="212" spans="1:4" x14ac:dyDescent="0.25">
      <c r="A212" s="33" t="s">
        <v>130</v>
      </c>
      <c r="B212" s="32" t="s">
        <v>113</v>
      </c>
      <c r="C212" s="35">
        <v>8009018</v>
      </c>
      <c r="D212" s="37">
        <v>8009018</v>
      </c>
    </row>
    <row r="213" spans="1:4" x14ac:dyDescent="0.25">
      <c r="A213" s="33"/>
      <c r="B213" s="32"/>
      <c r="C213" s="35"/>
      <c r="D213" s="37"/>
    </row>
    <row r="214" spans="1:4" ht="6.75" customHeight="1" x14ac:dyDescent="0.25">
      <c r="A214" s="33"/>
      <c r="B214" s="32"/>
      <c r="C214" s="35"/>
      <c r="D214" s="37"/>
    </row>
    <row r="215" spans="1:4" ht="15.75" hidden="1" customHeight="1" thickBot="1" x14ac:dyDescent="0.3">
      <c r="A215" s="6"/>
      <c r="B215" s="18"/>
      <c r="C215" s="30"/>
      <c r="D215" s="25"/>
    </row>
    <row r="216" spans="1:4" ht="15.75" hidden="1" customHeight="1" x14ac:dyDescent="0.25">
      <c r="A216" s="6"/>
      <c r="B216" s="18"/>
      <c r="C216" s="30"/>
      <c r="D216" s="25"/>
    </row>
    <row r="217" spans="1:4" x14ac:dyDescent="0.25">
      <c r="A217" s="33" t="s">
        <v>130</v>
      </c>
      <c r="B217" s="32" t="s">
        <v>114</v>
      </c>
      <c r="C217" s="35">
        <v>1247749</v>
      </c>
      <c r="D217" s="37">
        <v>755877</v>
      </c>
    </row>
    <row r="218" spans="1:4" x14ac:dyDescent="0.25">
      <c r="A218" s="33"/>
      <c r="B218" s="32"/>
      <c r="C218" s="35"/>
      <c r="D218" s="37"/>
    </row>
    <row r="219" spans="1:4" ht="22.5" customHeight="1" x14ac:dyDescent="0.25">
      <c r="A219" s="33"/>
      <c r="B219" s="32"/>
      <c r="C219" s="35"/>
      <c r="D219" s="37"/>
    </row>
    <row r="220" spans="1:4" x14ac:dyDescent="0.25">
      <c r="A220" s="33" t="s">
        <v>130</v>
      </c>
      <c r="B220" s="32" t="s">
        <v>138</v>
      </c>
      <c r="C220" s="35">
        <v>147911</v>
      </c>
      <c r="D220" s="37">
        <v>147911</v>
      </c>
    </row>
    <row r="221" spans="1:4" ht="14.25" customHeight="1" x14ac:dyDescent="0.25">
      <c r="A221" s="33"/>
      <c r="B221" s="32"/>
      <c r="C221" s="35"/>
      <c r="D221" s="37"/>
    </row>
    <row r="222" spans="1:4" ht="47.25" customHeight="1" x14ac:dyDescent="0.25">
      <c r="A222" s="33"/>
      <c r="B222" s="32"/>
      <c r="C222" s="35"/>
      <c r="D222" s="37"/>
    </row>
    <row r="223" spans="1:4" ht="18.75" customHeight="1" x14ac:dyDescent="0.25">
      <c r="A223" s="6" t="s">
        <v>190</v>
      </c>
      <c r="B223" s="18" t="s">
        <v>191</v>
      </c>
      <c r="C223" s="30">
        <f>C224+C226+C228</f>
        <v>2556100</v>
      </c>
      <c r="D223" s="25">
        <f>D224+D226+D228</f>
        <v>2533953.98</v>
      </c>
    </row>
    <row r="224" spans="1:4" ht="42" customHeight="1" x14ac:dyDescent="0.25">
      <c r="A224" s="6" t="s">
        <v>238</v>
      </c>
      <c r="B224" s="18" t="s">
        <v>246</v>
      </c>
      <c r="C224" s="30">
        <f>C225</f>
        <v>1308000</v>
      </c>
      <c r="D224" s="25">
        <v>1308000</v>
      </c>
    </row>
    <row r="225" spans="1:4" ht="51" customHeight="1" x14ac:dyDescent="0.25">
      <c r="A225" s="6" t="s">
        <v>237</v>
      </c>
      <c r="B225" s="18" t="s">
        <v>239</v>
      </c>
      <c r="C225" s="30">
        <v>1308000</v>
      </c>
      <c r="D225" s="25">
        <v>1308000</v>
      </c>
    </row>
    <row r="226" spans="1:4" ht="113.25" customHeight="1" x14ac:dyDescent="0.25">
      <c r="A226" s="6" t="s">
        <v>316</v>
      </c>
      <c r="B226" s="18" t="s">
        <v>314</v>
      </c>
      <c r="C226" s="30">
        <f>C227</f>
        <v>716100</v>
      </c>
      <c r="D226" s="25">
        <v>693953.98</v>
      </c>
    </row>
    <row r="227" spans="1:4" ht="104.25" customHeight="1" x14ac:dyDescent="0.25">
      <c r="A227" s="6" t="s">
        <v>317</v>
      </c>
      <c r="B227" s="18" t="s">
        <v>315</v>
      </c>
      <c r="C227" s="30">
        <v>716100</v>
      </c>
      <c r="D227" s="25">
        <v>693953.98</v>
      </c>
    </row>
    <row r="228" spans="1:4" ht="21" customHeight="1" x14ac:dyDescent="0.25">
      <c r="A228" s="6" t="s">
        <v>279</v>
      </c>
      <c r="B228" s="18" t="s">
        <v>277</v>
      </c>
      <c r="C228" s="30">
        <f>C229</f>
        <v>532000</v>
      </c>
      <c r="D228" s="25">
        <v>532000</v>
      </c>
    </row>
    <row r="229" spans="1:4" ht="27" customHeight="1" x14ac:dyDescent="0.25">
      <c r="A229" s="6" t="s">
        <v>280</v>
      </c>
      <c r="B229" s="18" t="s">
        <v>278</v>
      </c>
      <c r="C229" s="30">
        <v>532000</v>
      </c>
      <c r="D229" s="25">
        <v>532000</v>
      </c>
    </row>
    <row r="230" spans="1:4" ht="18.75" customHeight="1" x14ac:dyDescent="0.25">
      <c r="A230" s="6" t="s">
        <v>192</v>
      </c>
      <c r="B230" s="18" t="s">
        <v>193</v>
      </c>
      <c r="C230" s="30">
        <f>C231</f>
        <v>354989.57</v>
      </c>
      <c r="D230" s="25">
        <v>461388.77</v>
      </c>
    </row>
    <row r="231" spans="1:4" ht="26.25" customHeight="1" x14ac:dyDescent="0.25">
      <c r="A231" s="6" t="s">
        <v>220</v>
      </c>
      <c r="B231" s="18" t="s">
        <v>219</v>
      </c>
      <c r="C231" s="30">
        <f>C232</f>
        <v>354989.57</v>
      </c>
      <c r="D231" s="25">
        <v>461388.77</v>
      </c>
    </row>
    <row r="232" spans="1:4" ht="26.25" customHeight="1" x14ac:dyDescent="0.25">
      <c r="A232" s="6" t="s">
        <v>221</v>
      </c>
      <c r="B232" s="18" t="s">
        <v>219</v>
      </c>
      <c r="C232" s="30">
        <v>354989.57</v>
      </c>
      <c r="D232" s="25">
        <v>461388.77</v>
      </c>
    </row>
    <row r="233" spans="1:4" ht="30" customHeight="1" x14ac:dyDescent="0.25">
      <c r="A233" s="6" t="s">
        <v>140</v>
      </c>
      <c r="B233" s="18" t="s">
        <v>141</v>
      </c>
      <c r="C233" s="30">
        <f>C234</f>
        <v>-13305821.07</v>
      </c>
      <c r="D233" s="25">
        <v>-13305821.07</v>
      </c>
    </row>
    <row r="234" spans="1:4" ht="40.5" customHeight="1" x14ac:dyDescent="0.25">
      <c r="A234" s="6" t="s">
        <v>214</v>
      </c>
      <c r="B234" s="18" t="s">
        <v>213</v>
      </c>
      <c r="C234" s="30">
        <f>C235</f>
        <v>-13305821.07</v>
      </c>
      <c r="D234" s="25">
        <v>-13305821.07</v>
      </c>
    </row>
    <row r="235" spans="1:4" ht="40.5" customHeight="1" x14ac:dyDescent="0.25">
      <c r="A235" s="6" t="s">
        <v>312</v>
      </c>
      <c r="B235" s="18" t="s">
        <v>313</v>
      </c>
      <c r="C235" s="22">
        <v>-13305821.07</v>
      </c>
      <c r="D235" s="24">
        <v>-13305821.07</v>
      </c>
    </row>
    <row r="236" spans="1:4" x14ac:dyDescent="0.25">
      <c r="A236" s="18"/>
      <c r="B236" s="18" t="s">
        <v>115</v>
      </c>
      <c r="C236" s="22">
        <f>C10+C122</f>
        <v>857825064.23000002</v>
      </c>
      <c r="D236" s="24">
        <f>D10+D122</f>
        <v>866998378.63999987</v>
      </c>
    </row>
    <row r="237" spans="1:4" x14ac:dyDescent="0.25">
      <c r="A237" s="4"/>
      <c r="C237" s="8"/>
    </row>
  </sheetData>
  <mergeCells count="84">
    <mergeCell ref="B1:D1"/>
    <mergeCell ref="B2:D2"/>
    <mergeCell ref="B3:D3"/>
    <mergeCell ref="B4:D4"/>
    <mergeCell ref="D209:D211"/>
    <mergeCell ref="D191:D193"/>
    <mergeCell ref="D194:D196"/>
    <mergeCell ref="C194:C196"/>
    <mergeCell ref="D176:D178"/>
    <mergeCell ref="D179:D181"/>
    <mergeCell ref="D182:D184"/>
    <mergeCell ref="D185:D187"/>
    <mergeCell ref="D188:D190"/>
    <mergeCell ref="D148:D149"/>
    <mergeCell ref="D151:D153"/>
    <mergeCell ref="D154:D156"/>
    <mergeCell ref="D212:D214"/>
    <mergeCell ref="D217:D219"/>
    <mergeCell ref="D220:D222"/>
    <mergeCell ref="D206:D208"/>
    <mergeCell ref="C197:C199"/>
    <mergeCell ref="D203:D205"/>
    <mergeCell ref="D197:D199"/>
    <mergeCell ref="D200:D202"/>
    <mergeCell ref="C220:C222"/>
    <mergeCell ref="C203:C205"/>
    <mergeCell ref="C200:C202"/>
    <mergeCell ref="C212:C214"/>
    <mergeCell ref="C217:C219"/>
    <mergeCell ref="C209:C211"/>
    <mergeCell ref="C207:C208"/>
    <mergeCell ref="C151:C153"/>
    <mergeCell ref="C154:C156"/>
    <mergeCell ref="C157:C159"/>
    <mergeCell ref="C173:C175"/>
    <mergeCell ref="C176:C178"/>
    <mergeCell ref="B154:B156"/>
    <mergeCell ref="D157:D159"/>
    <mergeCell ref="D173:D175"/>
    <mergeCell ref="C188:C190"/>
    <mergeCell ref="C191:C193"/>
    <mergeCell ref="C179:C181"/>
    <mergeCell ref="C182:C184"/>
    <mergeCell ref="C185:C187"/>
    <mergeCell ref="A220:A222"/>
    <mergeCell ref="B220:B222"/>
    <mergeCell ref="A200:A202"/>
    <mergeCell ref="B200:B202"/>
    <mergeCell ref="A203:A205"/>
    <mergeCell ref="B203:B205"/>
    <mergeCell ref="A209:A211"/>
    <mergeCell ref="B209:B211"/>
    <mergeCell ref="A217:A219"/>
    <mergeCell ref="B217:B219"/>
    <mergeCell ref="A212:A214"/>
    <mergeCell ref="B212:B214"/>
    <mergeCell ref="B179:B181"/>
    <mergeCell ref="A173:A175"/>
    <mergeCell ref="A176:A178"/>
    <mergeCell ref="B5:C5"/>
    <mergeCell ref="B173:B175"/>
    <mergeCell ref="B176:B178"/>
    <mergeCell ref="A179:A181"/>
    <mergeCell ref="A148:A150"/>
    <mergeCell ref="A154:A156"/>
    <mergeCell ref="A157:A159"/>
    <mergeCell ref="C148:C150"/>
    <mergeCell ref="A6:D6"/>
    <mergeCell ref="B148:B150"/>
    <mergeCell ref="A151:A153"/>
    <mergeCell ref="B157:B159"/>
    <mergeCell ref="B151:B153"/>
    <mergeCell ref="A182:A184"/>
    <mergeCell ref="B182:B184"/>
    <mergeCell ref="A185:A187"/>
    <mergeCell ref="A188:A190"/>
    <mergeCell ref="B188:B190"/>
    <mergeCell ref="B197:B199"/>
    <mergeCell ref="A197:A199"/>
    <mergeCell ref="B194:B196"/>
    <mergeCell ref="A191:A193"/>
    <mergeCell ref="B185:B187"/>
    <mergeCell ref="B191:B193"/>
    <mergeCell ref="A194:A196"/>
  </mergeCells>
  <hyperlinks>
    <hyperlink ref="B101" r:id="rId1" display="https://www.consultant.ru/document/cons_doc_LAW_453615/"/>
    <hyperlink ref="B20" r:id="rId2" location="dst3019" display="dst3019"/>
    <hyperlink ref="B21" r:id="rId3" location="dst3019" display="dst3019"/>
  </hyperlinks>
  <pageMargins left="0.70866141732283472" right="0.31496062992125984" top="0.74803149606299213" bottom="0.74803149606299213" header="0.31496062992125984" footer="0.31496062992125984"/>
  <pageSetup paperSize="9" scale="80" fitToHeight="0" orientation="portrait" r:id="rId4"/>
  <rowBreaks count="3" manualBreakCount="3">
    <brk id="111" max="16383" man="1"/>
    <brk id="156" max="16383" man="1"/>
    <brk id="18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3</vt:lpstr>
      <vt:lpstr>'приложение 3'!_Hlk145325621</vt:lpstr>
    </vt:vector>
  </TitlesOfParts>
  <Company>Reanimator Extreme Edition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Иванова ЕА</dc:creator>
  <cp:lastModifiedBy>User</cp:lastModifiedBy>
  <cp:lastPrinted>2025-11-14T07:57:26Z</cp:lastPrinted>
  <dcterms:created xsi:type="dcterms:W3CDTF">2018-01-17T07:28:52Z</dcterms:created>
  <dcterms:modified xsi:type="dcterms:W3CDTF">2026-03-20T06:16:15Z</dcterms:modified>
</cp:coreProperties>
</file>